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ivatel\Desktop\"/>
    </mc:Choice>
  </mc:AlternateContent>
  <bookViews>
    <workbookView xWindow="0" yWindow="0" windowWidth="19200" windowHeight="11595" activeTab="1"/>
  </bookViews>
  <sheets>
    <sheet name="Příjmy 2022" sheetId="1" r:id="rId1"/>
    <sheet name="Výdaje 202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48" i="2" l="1"/>
  <c r="E315" i="2"/>
  <c r="E62" i="2"/>
  <c r="E56" i="2"/>
  <c r="E39" i="2"/>
  <c r="E50" i="2"/>
  <c r="E203" i="2"/>
  <c r="E230" i="2" l="1"/>
  <c r="E265" i="2" l="1"/>
  <c r="E333" i="2"/>
  <c r="E335" i="2" s="1"/>
  <c r="E331" i="2"/>
  <c r="E325" i="2" s="1"/>
  <c r="E327" i="2" s="1"/>
  <c r="E286" i="2"/>
  <c r="E42" i="2"/>
  <c r="E268" i="2"/>
  <c r="E22" i="2"/>
  <c r="E60" i="2"/>
  <c r="E18" i="2"/>
  <c r="E14" i="2"/>
  <c r="E12" i="2"/>
  <c r="E25" i="2"/>
  <c r="D41" i="1"/>
  <c r="E209" i="2"/>
  <c r="E27" i="2"/>
  <c r="D13" i="1"/>
  <c r="D22" i="1"/>
  <c r="D26" i="1"/>
  <c r="D46" i="1"/>
  <c r="E34" i="2"/>
  <c r="E65" i="2"/>
  <c r="E86" i="2"/>
  <c r="E96" i="2"/>
  <c r="E114" i="2"/>
  <c r="E122" i="2"/>
  <c r="E131" i="2"/>
  <c r="E139" i="2"/>
  <c r="E159" i="2"/>
  <c r="E168" i="2"/>
  <c r="E173" i="2"/>
  <c r="E178" i="2"/>
  <c r="E186" i="2"/>
  <c r="E199" i="2"/>
  <c r="E227" i="2"/>
  <c r="E278" i="2"/>
  <c r="E312" i="2"/>
  <c r="E318" i="2" l="1"/>
  <c r="E321" i="2" s="1"/>
  <c r="E132" i="2"/>
  <c r="E87" i="2"/>
  <c r="E97" i="2" s="1"/>
  <c r="E200" i="2"/>
  <c r="D28" i="1"/>
  <c r="D43" i="1" s="1"/>
  <c r="D47" i="1" s="1"/>
  <c r="D49" i="1" l="1"/>
</calcChain>
</file>

<file path=xl/sharedStrings.xml><?xml version="1.0" encoding="utf-8"?>
<sst xmlns="http://schemas.openxmlformats.org/spreadsheetml/2006/main" count="500" uniqueCount="275">
  <si>
    <t xml:space="preserve"> </t>
  </si>
  <si>
    <t>Par.</t>
  </si>
  <si>
    <t>Pol.</t>
  </si>
  <si>
    <t>Název</t>
  </si>
  <si>
    <t>Daňové příjmy</t>
  </si>
  <si>
    <t>Daně z příjmů, zisku a kapit. výnosů</t>
  </si>
  <si>
    <t>Daně z příjmu fyz.osob-záv.činnost - sdílená část-  c)</t>
  </si>
  <si>
    <t>Daň z příjmu fyz. osob z podnikání - sdílená část -  e)</t>
  </si>
  <si>
    <t>DPFO-srážková daň - d)</t>
  </si>
  <si>
    <t>Daň z příjmu právnických osob - f)</t>
  </si>
  <si>
    <t>DPH  - b)</t>
  </si>
  <si>
    <t>Daně z přijmu celkem</t>
  </si>
  <si>
    <t>Popl. a daně vybran.činností</t>
  </si>
  <si>
    <t>Poplatek ze psů</t>
  </si>
  <si>
    <t>Poplatek za užívání veřej.prostr.</t>
  </si>
  <si>
    <t>Poplatky a daně vybr.čin. celkem</t>
  </si>
  <si>
    <t>Majetkové daně</t>
  </si>
  <si>
    <t>Daň z nemovitosti</t>
  </si>
  <si>
    <t>Majetkové daně - celkem</t>
  </si>
  <si>
    <t>Daňové příjmy celkem</t>
  </si>
  <si>
    <t>Nedaňové příjmy</t>
  </si>
  <si>
    <t>Příjmy z vlastní činnosti</t>
  </si>
  <si>
    <t>1+2+3</t>
  </si>
  <si>
    <t>vlastní příjmy obce celkem</t>
  </si>
  <si>
    <t>Přijaté dotace</t>
  </si>
  <si>
    <t>*</t>
  </si>
  <si>
    <t>Přijaté dotace - celkem</t>
  </si>
  <si>
    <t>1+2+3+4</t>
  </si>
  <si>
    <t>Příjmy před konsolidací</t>
  </si>
  <si>
    <t>Příjmy celkem po konsolidaci (mil Kč)</t>
  </si>
  <si>
    <t>záv.</t>
  </si>
  <si>
    <t>ukaz.</t>
  </si>
  <si>
    <t>Celkem</t>
  </si>
  <si>
    <t>ZU</t>
  </si>
  <si>
    <t>celkem</t>
  </si>
  <si>
    <t>Školy</t>
  </si>
  <si>
    <t>KD- knihovna (knihy, časopisy)</t>
  </si>
  <si>
    <t>Celkem knihovna</t>
  </si>
  <si>
    <t xml:space="preserve">KD </t>
  </si>
  <si>
    <t>Platy</t>
  </si>
  <si>
    <t xml:space="preserve">Dohody </t>
  </si>
  <si>
    <t>Ochr. pomůcky</t>
  </si>
  <si>
    <t>Voda</t>
  </si>
  <si>
    <t xml:space="preserve">Teplo </t>
  </si>
  <si>
    <t>El. energie</t>
  </si>
  <si>
    <t xml:space="preserve">Teplá voda </t>
  </si>
  <si>
    <t>Služby pošt</t>
  </si>
  <si>
    <t xml:space="preserve">Služby telekomunikací, internet </t>
  </si>
  <si>
    <t>Občerstvení (účinkující)</t>
  </si>
  <si>
    <t>Dotace TK (50)</t>
  </si>
  <si>
    <t>Dary na soutěže a vystoupení</t>
  </si>
  <si>
    <t xml:space="preserve">Opravy a údržba rozhlasu </t>
  </si>
  <si>
    <t xml:space="preserve">Chval. zpravodajství - dotace </t>
  </si>
  <si>
    <t>Den dětí</t>
  </si>
  <si>
    <t>Ošatné</t>
  </si>
  <si>
    <t>KPOZ celkem vč. občerstv. a mater.</t>
  </si>
  <si>
    <t>Kultura - celkem</t>
  </si>
  <si>
    <t>Tělovýchova a zájmová činnost</t>
  </si>
  <si>
    <t xml:space="preserve"> Dotace TJ Energetik </t>
  </si>
  <si>
    <t xml:space="preserve"> Dotace Kuch AC Tulipán </t>
  </si>
  <si>
    <t xml:space="preserve"> Dotace FK Baník </t>
  </si>
  <si>
    <t xml:space="preserve"> Dotace Shark </t>
  </si>
  <si>
    <t xml:space="preserve"> Dotace skauti </t>
  </si>
  <si>
    <t xml:space="preserve"> Dotace turnaje </t>
  </si>
  <si>
    <t>Tělovýchova a zájmová činnost (dotace) celkem</t>
  </si>
  <si>
    <t xml:space="preserve">tělocvična </t>
  </si>
  <si>
    <t xml:space="preserve">Platy </t>
  </si>
  <si>
    <t>Nákup zboží za účelem prodeje</t>
  </si>
  <si>
    <t xml:space="preserve">Materiál, úklid.prostředky, chemie na hrací plochu </t>
  </si>
  <si>
    <t>Teplo</t>
  </si>
  <si>
    <t>Plyn</t>
  </si>
  <si>
    <t>El.energie</t>
  </si>
  <si>
    <t>Tělocvična celkem</t>
  </si>
  <si>
    <t>Odměny trenérům</t>
  </si>
  <si>
    <t xml:space="preserve">Dotace obč.sdružením (bude rozhodovat rada) </t>
  </si>
  <si>
    <t>Zájm.čin.   (soc.fond pro zaměstnance)</t>
  </si>
  <si>
    <t>mezisoučet</t>
  </si>
  <si>
    <t>Tělovýchova - celkem</t>
  </si>
  <si>
    <t>Zdravotnictví</t>
  </si>
  <si>
    <t>Zdravotnictví - celkem</t>
  </si>
  <si>
    <t>Bydlení, komunální služby, územní rozvoj</t>
  </si>
  <si>
    <t>Bytové hospodářství</t>
  </si>
  <si>
    <t>Dohody</t>
  </si>
  <si>
    <t>DHIM</t>
  </si>
  <si>
    <t xml:space="preserve">Nákup materiálu </t>
  </si>
  <si>
    <t xml:space="preserve">PHM + mazadla </t>
  </si>
  <si>
    <t>Teplá voda</t>
  </si>
  <si>
    <t xml:space="preserve">Nájemné PB </t>
  </si>
  <si>
    <t>Bytové hospodářství celkem</t>
  </si>
  <si>
    <t>Komunál.služby-MH</t>
  </si>
  <si>
    <t>Voda  ( DS I, DS II, Jir.)</t>
  </si>
  <si>
    <t xml:space="preserve">Teplo ( MŠ Jir., PČR, DS I) </t>
  </si>
  <si>
    <t>Plyn DS II</t>
  </si>
  <si>
    <t>Elektr.energie DS I, DS II, MŠ Jir.</t>
  </si>
  <si>
    <t>Teplá voda (zálohy nebyty PČR a BH)</t>
  </si>
  <si>
    <t>Komunální služby - MH - celkem</t>
  </si>
  <si>
    <t>Veřejné osvětlení</t>
  </si>
  <si>
    <t>El. energie VO</t>
  </si>
  <si>
    <t>Veřejné osvětlení  - celkem</t>
  </si>
  <si>
    <t>Hřbitov</t>
  </si>
  <si>
    <t>Údržba</t>
  </si>
  <si>
    <t>Hřbitov - celkem</t>
  </si>
  <si>
    <t>Územní plán, zastavovací studie</t>
  </si>
  <si>
    <t>Územní plánování, TM - celkem</t>
  </si>
  <si>
    <t>Kom.služby j.n.</t>
  </si>
  <si>
    <t>Platy nezam.</t>
  </si>
  <si>
    <t>Dohody MH</t>
  </si>
  <si>
    <t>Příspěvek svazek obcí</t>
  </si>
  <si>
    <t>Nájemné za půdu</t>
  </si>
  <si>
    <t xml:space="preserve">Právní služby </t>
  </si>
  <si>
    <t>Platby daní a popl. (daň z přev.nemov.)</t>
  </si>
  <si>
    <t>Kom.služby j.n. celkem</t>
  </si>
  <si>
    <t xml:space="preserve"> BH a komun.služby celkem</t>
  </si>
  <si>
    <t>Ochrana životního prostředí</t>
  </si>
  <si>
    <t>Nakládání s odpady</t>
  </si>
  <si>
    <t>PHM + mazadla</t>
  </si>
  <si>
    <t>Ost. služby - školení</t>
  </si>
  <si>
    <t>Leasing multikára</t>
  </si>
  <si>
    <t>Činnost místní správy</t>
  </si>
  <si>
    <t>Školení a vzdělávání</t>
  </si>
  <si>
    <t>Finanční operace</t>
  </si>
  <si>
    <t>Služby pen. ústavů</t>
  </si>
  <si>
    <t xml:space="preserve"> 1 - 6</t>
  </si>
  <si>
    <t>Výdaje celkem před kons.</t>
  </si>
  <si>
    <t>***</t>
  </si>
  <si>
    <t>konsolidační položky</t>
  </si>
  <si>
    <t>.</t>
  </si>
  <si>
    <t>Výdaje celkem po kons. ( mil. Kč)</t>
  </si>
  <si>
    <t>FINANCOVÁNÍ</t>
  </si>
  <si>
    <t>8115</t>
  </si>
  <si>
    <t xml:space="preserve">  - změna stavu na účtech    (matematicky doplněno)</t>
  </si>
  <si>
    <t>zn. -</t>
  </si>
  <si>
    <t>8124</t>
  </si>
  <si>
    <t xml:space="preserve">  - dlouhodobé přijaté půjčky /splatka úvěru/</t>
  </si>
  <si>
    <t>příjmy - výdaje - splátky úvěru</t>
  </si>
  <si>
    <t>Konzultace, poradenství,právní služby</t>
  </si>
  <si>
    <t>poskytnuté zálohy</t>
  </si>
  <si>
    <t>Dotace od státu bez HN</t>
  </si>
  <si>
    <t>Kulturní pořady (300), kino (100), Hornický den (100), reklama(26)</t>
  </si>
  <si>
    <t>Materiál (10),  školení, zajištění akcí pro děti v knihovně (7), ost. (5), zářivky (12)</t>
  </si>
  <si>
    <t>Ošetření parket (15), oprava vývěsních ploch (15), oprava stolů a židlí(15),  revize (39), čištění svodů (16)</t>
  </si>
  <si>
    <t>Služby telekomunikací a radiokomunikací</t>
  </si>
  <si>
    <t>Revize (3)</t>
  </si>
  <si>
    <t>Teplo č.p. 241</t>
  </si>
  <si>
    <t>Voda č. p. 241 a skauti</t>
  </si>
  <si>
    <t>Studená voda</t>
  </si>
  <si>
    <t>Ost/geodetické práce (50),</t>
  </si>
  <si>
    <t>Územní plán 1. změna</t>
  </si>
  <si>
    <t>Opravy a udržování (28), nouzové osvětlení (30)</t>
  </si>
  <si>
    <t>DHIM - vysavač (6), sekačka (8), nákup mantinelů na florbal (96)</t>
  </si>
  <si>
    <t>Pozemky koupě (Zadní hory)</t>
  </si>
  <si>
    <t>parková úprava v křižovatce ulic Jiráskova a U KD (98), vazba na realizaci křižovatky a parkovišť, PD Areál TS 1. a 2. etapa (400)</t>
  </si>
  <si>
    <t>Opravy a udržování kostel (elektroinst 500)</t>
  </si>
  <si>
    <t>El. energie č.p. 241 a skauti</t>
  </si>
  <si>
    <t>Ploty s podezdívkou v ul. Souběžná (3)</t>
  </si>
  <si>
    <t>Ost. služby - deratizace domů (60) ,MaR(120), čištění odpadů (35),revize (70), servis výtahy (40)</t>
  </si>
  <si>
    <t xml:space="preserve">Materiál (25), výbojky (8), kabeláž (5), malování (45), do vysavače (4), klíče (3), </t>
  </si>
  <si>
    <t>DHIM - nářadí (5), řezačka páková (5), popelníky stojanové (10), křeslo kancl. (2,8), reprobedny tan. sál (36), mobilní věšák (15), tiskárna laser (3,5), přenosná světla (6)</t>
  </si>
  <si>
    <t>Projekt na č.p. 236 - 2 x bezbariérové byty (60)</t>
  </si>
  <si>
    <t>Ochotníci (20), festival (10)</t>
  </si>
  <si>
    <r>
      <t>Opravy -</t>
    </r>
    <r>
      <rPr>
        <sz val="10"/>
        <rFont val="Arial CE"/>
        <charset val="238"/>
      </rPr>
      <t xml:space="preserve"> skautská klubovna (kanal., voda, bojler, zařiz.předměty - 50</t>
    </r>
    <r>
      <rPr>
        <b/>
        <sz val="10"/>
        <rFont val="Arial CE"/>
        <charset val="238"/>
      </rPr>
      <t>,</t>
    </r>
    <r>
      <rPr>
        <sz val="10"/>
        <rFont val="Arial CE"/>
        <charset val="238"/>
      </rPr>
      <t xml:space="preserve"> oprava oken - 30)</t>
    </r>
    <r>
      <rPr>
        <sz val="10"/>
        <rFont val="Arial CE"/>
        <family val="2"/>
        <charset val="238"/>
      </rPr>
      <t>, ostatní (20)</t>
    </r>
  </si>
  <si>
    <t>Technická mapa aktualizace (108) odhad</t>
  </si>
  <si>
    <t>Administrace dotace provedné práce odhad (30)</t>
  </si>
  <si>
    <r>
      <t xml:space="preserve">Opravy na DS1,2 (20), izolace u DS I (50), </t>
    </r>
    <r>
      <rPr>
        <sz val="10"/>
        <rFont val="Arial CE"/>
        <family val="2"/>
        <charset val="238"/>
      </rPr>
      <t>výměna dveří u DS II vč. stříšky (40), terasa na MŠ Jir. (30)</t>
    </r>
  </si>
  <si>
    <t>obslužný pult do pokladny a zasklení (20), nátěry klempířiny (200), oprava hromosvodu (156), oprava zdi (20)</t>
  </si>
  <si>
    <t>celkem tř. 8</t>
  </si>
  <si>
    <t>Příjmy celkem</t>
  </si>
  <si>
    <t>Výdaje celkem</t>
  </si>
  <si>
    <t>Příjmy - výdaje /rozdíl je - tř. 8/</t>
  </si>
  <si>
    <t>Studie náměstí Chvaletice</t>
  </si>
  <si>
    <t>celkem DK</t>
  </si>
  <si>
    <t>celkem DK+ knihovna</t>
  </si>
  <si>
    <t>Vysavač na psí exkrementy</t>
  </si>
  <si>
    <t>Opravy, fond oprav stroj.vyb.(330), dětská hřiště (80), zeleň, kácení (95), parková úprava ul. Souběžná (175), oprava Multicar (361)</t>
  </si>
  <si>
    <t>Opravy a údržba VO  včetně údržby vánoční výzdoby (280), výměna svorkovnic (90), vybudování VO (lampa u chodníku Ivan 25), oprava připoj. míst vánoční výzdoby (15)</t>
  </si>
  <si>
    <t>Opravy a údržba - ležaté rozvody SV a TUV (550)</t>
  </si>
  <si>
    <t>Opravy a udržování  byt. fondu - opravy (745), oprava vozidel (30), nátěry střešních oken v 420-423 (30), výměna topení v bytě v ZŠ (80), č.p. 236 úprava bytu (65)</t>
  </si>
  <si>
    <t>ZTV Zadní hory - inženýrská činnost</t>
  </si>
  <si>
    <t>v tis. Kč</t>
  </si>
  <si>
    <t xml:space="preserve"> V tis. Kč</t>
  </si>
  <si>
    <t xml:space="preserve">Obec </t>
  </si>
  <si>
    <t>nákup materiálu</t>
  </si>
  <si>
    <t>plyn</t>
  </si>
  <si>
    <t>Vnitřní obchod</t>
  </si>
  <si>
    <t>el.energie</t>
  </si>
  <si>
    <t>opravy a udržování</t>
  </si>
  <si>
    <t>úroky z úvěru</t>
  </si>
  <si>
    <t>neinvestiční příspěvek na provoz MŠ</t>
  </si>
  <si>
    <t>rozhlas - opravy</t>
  </si>
  <si>
    <t>materiál</t>
  </si>
  <si>
    <t>služby</t>
  </si>
  <si>
    <t>pohoštění</t>
  </si>
  <si>
    <t>věcné dary</t>
  </si>
  <si>
    <t xml:space="preserve">Nakládání s odpady </t>
  </si>
  <si>
    <t>soc.zabezpečení</t>
  </si>
  <si>
    <t>zdravot.pojištění</t>
  </si>
  <si>
    <t xml:space="preserve">služby </t>
  </si>
  <si>
    <t>pohonné hmoty</t>
  </si>
  <si>
    <t>cestovné</t>
  </si>
  <si>
    <t xml:space="preserve">Materiál, úkl. prostř, kancel. potř. </t>
  </si>
  <si>
    <t xml:space="preserve">Opravy a udržování -  </t>
  </si>
  <si>
    <t>Vnitřní správa - služby</t>
  </si>
  <si>
    <t>nebezp.odpad</t>
  </si>
  <si>
    <t>stavby</t>
  </si>
  <si>
    <t>SDH</t>
  </si>
  <si>
    <t>Místní komunikace</t>
  </si>
  <si>
    <t xml:space="preserve">Opravy </t>
  </si>
  <si>
    <t>rezerva</t>
  </si>
  <si>
    <t>Pronájem pozemků</t>
  </si>
  <si>
    <t>Služby v oblasti soc.prevence</t>
  </si>
  <si>
    <t>ZŠ</t>
  </si>
  <si>
    <t>MŠ</t>
  </si>
  <si>
    <t>MK</t>
  </si>
  <si>
    <t xml:space="preserve">osobní výdaje </t>
  </si>
  <si>
    <t>Kanalizace</t>
  </si>
  <si>
    <t>Služby v oblasti soc.</t>
  </si>
  <si>
    <t>Pečovatelská služba</t>
  </si>
  <si>
    <t>neinv.transfer obcím</t>
  </si>
  <si>
    <t>Ochrana obyvatelstva</t>
  </si>
  <si>
    <t>školení</t>
  </si>
  <si>
    <t>Služby , techn.kontrola</t>
  </si>
  <si>
    <t>úrazové pojištění</t>
  </si>
  <si>
    <t>zprac.dat</t>
  </si>
  <si>
    <t xml:space="preserve"> výdaje - rozpis</t>
  </si>
  <si>
    <t xml:space="preserve">Materiál  </t>
  </si>
  <si>
    <t>Územní rozvoj</t>
  </si>
  <si>
    <t>Obecní zastupitelstvo</t>
  </si>
  <si>
    <t>Poplatek TKO</t>
  </si>
  <si>
    <t>Poplatek za pobyt</t>
  </si>
  <si>
    <t>Převod daně z hazardu</t>
  </si>
  <si>
    <t>Správní poplatky</t>
  </si>
  <si>
    <t>Využívání a zneškodňování odpadů</t>
  </si>
  <si>
    <t>Vnitřní správa - nájemné</t>
  </si>
  <si>
    <t>Úroky</t>
  </si>
  <si>
    <t>opravy a udrřování</t>
  </si>
  <si>
    <t>OOV</t>
  </si>
  <si>
    <t>Rozpis - příjmy 2022</t>
  </si>
  <si>
    <t xml:space="preserve">  + zůstatek 2021 - předp.skutečnost</t>
  </si>
  <si>
    <t>Zatím nezapojeno do rozpočtu na r. 2022</t>
  </si>
  <si>
    <t>Rozpočet 2022</t>
  </si>
  <si>
    <t>Obec Tetov</t>
  </si>
  <si>
    <t>Prodej popelnic</t>
  </si>
  <si>
    <t>Požární ochrana</t>
  </si>
  <si>
    <t>Příspěvky na provoz DČOV</t>
  </si>
  <si>
    <t>Tetov</t>
  </si>
  <si>
    <t>Výstavba inž.sítí</t>
  </si>
  <si>
    <t>nájemné</t>
  </si>
  <si>
    <t>DHM</t>
  </si>
  <si>
    <t>dotace</t>
  </si>
  <si>
    <t>opravy</t>
  </si>
  <si>
    <t>Školení</t>
  </si>
  <si>
    <t>neinv.transfer</t>
  </si>
  <si>
    <t>neinv.příspěvek obcím</t>
  </si>
  <si>
    <t>knihy,předplatné</t>
  </si>
  <si>
    <t>Ostatní sportovní činnost</t>
  </si>
  <si>
    <t>el, enrgie</t>
  </si>
  <si>
    <t>odměny OZ</t>
  </si>
  <si>
    <t>soc.pojištění</t>
  </si>
  <si>
    <t>zdrav.pojištění</t>
  </si>
  <si>
    <t>DDHM</t>
  </si>
  <si>
    <t>poštovné</t>
  </si>
  <si>
    <t>elektr.komunikace</t>
  </si>
  <si>
    <t>voda</t>
  </si>
  <si>
    <t xml:space="preserve">Služby  </t>
  </si>
  <si>
    <t>ost.neinv.transfer</t>
  </si>
  <si>
    <t>platby daní</t>
  </si>
  <si>
    <r>
      <rPr>
        <b/>
        <sz val="12"/>
        <color rgb="FFC00000"/>
        <rFont val="Arial CE"/>
        <charset val="238"/>
      </rPr>
      <t>Cestovní ruch</t>
    </r>
    <r>
      <rPr>
        <b/>
        <sz val="11"/>
        <color rgb="FFC00000"/>
        <rFont val="Arial CE"/>
        <charset val="238"/>
      </rPr>
      <t xml:space="preserve"> -</t>
    </r>
    <r>
      <rPr>
        <sz val="11"/>
        <rFont val="Arial CE"/>
        <charset val="238"/>
      </rPr>
      <t xml:space="preserve"> </t>
    </r>
    <r>
      <rPr>
        <sz val="10"/>
        <rFont val="Arial CE"/>
        <charset val="238"/>
      </rPr>
      <t>služby</t>
    </r>
  </si>
  <si>
    <r>
      <rPr>
        <b/>
        <sz val="12"/>
        <color rgb="FFC00000"/>
        <rFont val="Arial CE"/>
        <charset val="238"/>
      </rPr>
      <t xml:space="preserve">Ostatní zálež.míst.komunikací </t>
    </r>
    <r>
      <rPr>
        <b/>
        <sz val="10"/>
        <color rgb="FFC00000"/>
        <rFont val="Arial CE"/>
        <family val="2"/>
        <charset val="238"/>
      </rPr>
      <t>- chodníky…</t>
    </r>
  </si>
  <si>
    <r>
      <rPr>
        <b/>
        <sz val="12"/>
        <color rgb="FFC00000"/>
        <rFont val="Arial CE"/>
        <charset val="238"/>
      </rPr>
      <t>Úprava vod. toků</t>
    </r>
    <r>
      <rPr>
        <b/>
        <sz val="10"/>
        <color rgb="FFC00000"/>
        <rFont val="Arial CE"/>
        <charset val="238"/>
      </rPr>
      <t xml:space="preserve"> </t>
    </r>
  </si>
  <si>
    <r>
      <rPr>
        <b/>
        <sz val="12"/>
        <color rgb="FFC00000"/>
        <rFont val="Arial CE"/>
        <charset val="238"/>
      </rPr>
      <t>Rozhlas</t>
    </r>
    <r>
      <rPr>
        <b/>
        <sz val="10"/>
        <color rgb="FFC00000"/>
        <rFont val="Arial CE"/>
        <charset val="238"/>
      </rPr>
      <t xml:space="preserve">   </t>
    </r>
  </si>
  <si>
    <r>
      <rPr>
        <b/>
        <sz val="12"/>
        <color rgb="FFC00000"/>
        <rFont val="Arial CE"/>
        <charset val="238"/>
      </rPr>
      <t>Kultura</t>
    </r>
    <r>
      <rPr>
        <b/>
        <sz val="10"/>
        <color rgb="FFC00000"/>
        <rFont val="Arial CE"/>
        <charset val="238"/>
      </rPr>
      <t xml:space="preserve"> - </t>
    </r>
    <r>
      <rPr>
        <sz val="10"/>
        <rFont val="Arial CE"/>
        <charset val="238"/>
      </rPr>
      <t>knihy</t>
    </r>
  </si>
  <si>
    <r>
      <rPr>
        <b/>
        <sz val="12"/>
        <color rgb="FFFF0000"/>
        <rFont val="Arial CE"/>
        <charset val="238"/>
      </rPr>
      <t>Sportovní zařízení v majetku obce</t>
    </r>
    <r>
      <rPr>
        <b/>
        <sz val="10"/>
        <color rgb="FFFF0000"/>
        <rFont val="Arial CE"/>
        <family val="2"/>
        <charset val="238"/>
      </rPr>
      <t xml:space="preserve"> - klubovna</t>
    </r>
  </si>
  <si>
    <r>
      <rPr>
        <b/>
        <sz val="12"/>
        <color rgb="FFFF0000"/>
        <rFont val="Arial CE"/>
        <charset val="238"/>
      </rPr>
      <t>Veřejné osvětlení</t>
    </r>
    <r>
      <rPr>
        <b/>
        <sz val="10"/>
        <color rgb="FFFF0000"/>
        <rFont val="Arial CE"/>
        <family val="2"/>
        <charset val="238"/>
      </rPr>
      <t xml:space="preserve"> </t>
    </r>
    <r>
      <rPr>
        <sz val="10"/>
        <color rgb="FFFF0000"/>
        <rFont val="Arial CE"/>
        <family val="2"/>
        <charset val="238"/>
      </rPr>
      <t>-</t>
    </r>
    <r>
      <rPr>
        <sz val="10"/>
        <rFont val="Arial CE"/>
        <charset val="238"/>
      </rPr>
      <t xml:space="preserve"> el.energie</t>
    </r>
  </si>
  <si>
    <r>
      <rPr>
        <b/>
        <sz val="12"/>
        <color rgb="FFC00000"/>
        <rFont val="Arial CE"/>
        <charset val="238"/>
      </rPr>
      <t>Péče o vzhled obce a veřejnou zeleň</t>
    </r>
    <r>
      <rPr>
        <b/>
        <sz val="10"/>
        <color rgb="FFC00000"/>
        <rFont val="Arial CE"/>
        <family val="2"/>
        <charset val="238"/>
      </rPr>
      <t xml:space="preserve"> </t>
    </r>
  </si>
  <si>
    <t>Pomník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</si>
</sst>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1" x14ac:knownFonts="1">
    <font>
      <sz val="10"/>
      <name val="Arial"/>
      <charset val="238"/>
    </font>
    <font>
      <b/>
      <sz val="16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color indexed="10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charset val="238"/>
    </font>
    <font>
      <sz val="10"/>
      <name val="Arial CE"/>
      <charset val="238"/>
    </font>
    <font>
      <b/>
      <sz val="12"/>
      <name val="Arial CE"/>
    </font>
    <font>
      <b/>
      <i/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i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b/>
      <i/>
      <sz val="10"/>
      <color indexed="10"/>
      <name val="Arial CE"/>
      <family val="2"/>
      <charset val="238"/>
    </font>
    <font>
      <b/>
      <i/>
      <sz val="10"/>
      <color indexed="14"/>
      <name val="Arial CE"/>
      <family val="2"/>
      <charset val="238"/>
    </font>
    <font>
      <b/>
      <i/>
      <sz val="11"/>
      <name val="Arial CE"/>
      <family val="2"/>
      <charset val="238"/>
    </font>
    <font>
      <b/>
      <sz val="10"/>
      <color indexed="48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charset val="238"/>
    </font>
    <font>
      <b/>
      <sz val="10"/>
      <name val="Arial"/>
      <charset val="238"/>
    </font>
    <font>
      <b/>
      <i/>
      <sz val="10"/>
      <name val="Arial CE"/>
      <charset val="238"/>
    </font>
    <font>
      <b/>
      <sz val="12"/>
      <name val="Arial"/>
      <family val="2"/>
      <charset val="238"/>
    </font>
    <font>
      <b/>
      <sz val="12"/>
      <name val="Arial CE"/>
      <charset val="238"/>
    </font>
    <font>
      <sz val="10"/>
      <name val="Arial"/>
      <charset val="238"/>
    </font>
    <font>
      <b/>
      <sz val="10"/>
      <color indexed="10"/>
      <name val="Arial CE"/>
      <charset val="238"/>
    </font>
    <font>
      <sz val="10"/>
      <color indexed="10"/>
      <name val="Arial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 CE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b/>
      <sz val="11"/>
      <color rgb="FFC00000"/>
      <name val="Arial CE"/>
      <charset val="238"/>
    </font>
    <font>
      <b/>
      <sz val="10"/>
      <color rgb="FFC00000"/>
      <name val="Arial CE"/>
      <charset val="238"/>
    </font>
    <font>
      <b/>
      <sz val="10"/>
      <color rgb="FFC00000"/>
      <name val="Arial"/>
      <family val="2"/>
      <charset val="238"/>
    </font>
    <font>
      <b/>
      <sz val="12"/>
      <color rgb="FFC00000"/>
      <name val="Arial CE"/>
      <family val="2"/>
      <charset val="238"/>
    </font>
    <font>
      <b/>
      <sz val="10"/>
      <color rgb="FFC0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b/>
      <sz val="11"/>
      <color rgb="FFC00000"/>
      <name val="Arial CE"/>
      <family val="2"/>
      <charset val="238"/>
    </font>
    <font>
      <b/>
      <sz val="12"/>
      <color rgb="FFC00000"/>
      <name val="Arial CE"/>
      <charset val="238"/>
    </font>
    <font>
      <b/>
      <sz val="12"/>
      <color rgb="FFFF0000"/>
      <name val="Arial CE"/>
      <charset val="238"/>
    </font>
    <font>
      <b/>
      <sz val="12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90">
    <xf numFmtId="0" fontId="0" fillId="0" borderId="0" xfId="0"/>
    <xf numFmtId="0" fontId="0" fillId="0" borderId="1" xfId="0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/>
    <xf numFmtId="0" fontId="9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/>
    <xf numFmtId="0" fontId="5" fillId="0" borderId="4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/>
    <xf numFmtId="0" fontId="5" fillId="0" borderId="11" xfId="0" applyFont="1" applyFill="1" applyBorder="1" applyAlignment="1">
      <alignment horizontal="center"/>
    </xf>
    <xf numFmtId="0" fontId="13" fillId="0" borderId="5" xfId="0" applyFont="1" applyFill="1" applyBorder="1" applyAlignment="1">
      <alignment vertical="top" wrapText="1"/>
    </xf>
    <xf numFmtId="0" fontId="13" fillId="0" borderId="7" xfId="0" applyFont="1" applyFill="1" applyBorder="1" applyAlignment="1">
      <alignment wrapText="1"/>
    </xf>
    <xf numFmtId="0" fontId="5" fillId="0" borderId="12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0" xfId="0" applyFont="1" applyFill="1" applyBorder="1"/>
    <xf numFmtId="0" fontId="6" fillId="0" borderId="4" xfId="0" applyFont="1" applyFill="1" applyBorder="1" applyAlignment="1">
      <alignment horizontal="center"/>
    </xf>
    <xf numFmtId="0" fontId="12" fillId="0" borderId="8" xfId="0" applyFont="1" applyFill="1" applyBorder="1"/>
    <xf numFmtId="0" fontId="21" fillId="0" borderId="5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wrapText="1"/>
    </xf>
    <xf numFmtId="0" fontId="21" fillId="0" borderId="5" xfId="0" applyFont="1" applyFill="1" applyBorder="1"/>
    <xf numFmtId="0" fontId="20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left"/>
    </xf>
    <xf numFmtId="49" fontId="13" fillId="0" borderId="5" xfId="0" applyNumberFormat="1" applyFont="1" applyFill="1" applyBorder="1" applyAlignment="1">
      <alignment horizontal="left"/>
    </xf>
    <xf numFmtId="0" fontId="20" fillId="0" borderId="10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10" xfId="0" applyFont="1" applyFill="1" applyBorder="1" applyAlignment="1">
      <alignment horizontal="center"/>
    </xf>
    <xf numFmtId="0" fontId="24" fillId="0" borderId="10" xfId="0" applyFont="1" applyFill="1" applyBorder="1"/>
    <xf numFmtId="0" fontId="10" fillId="0" borderId="10" xfId="0" applyFont="1" applyFill="1" applyBorder="1"/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20" fillId="0" borderId="8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13" fillId="0" borderId="20" xfId="0" applyFont="1" applyFill="1" applyBorder="1"/>
    <xf numFmtId="0" fontId="5" fillId="0" borderId="15" xfId="0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49" fontId="13" fillId="0" borderId="5" xfId="0" applyNumberFormat="1" applyFont="1" applyFill="1" applyBorder="1"/>
    <xf numFmtId="0" fontId="13" fillId="0" borderId="22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20" fillId="0" borderId="0" xfId="0" applyFont="1" applyFill="1" applyBorder="1"/>
    <xf numFmtId="49" fontId="13" fillId="0" borderId="5" xfId="0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23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/>
    </xf>
    <xf numFmtId="0" fontId="13" fillId="0" borderId="7" xfId="0" applyFont="1" applyFill="1" applyBorder="1" applyAlignment="1">
      <alignment horizontal="center" vertical="top"/>
    </xf>
    <xf numFmtId="0" fontId="23" fillId="0" borderId="10" xfId="0" applyFont="1" applyFill="1" applyBorder="1"/>
    <xf numFmtId="0" fontId="10" fillId="0" borderId="5" xfId="0" applyFont="1" applyFill="1" applyBorder="1"/>
    <xf numFmtId="0" fontId="0" fillId="2" borderId="0" xfId="0" applyFill="1"/>
    <xf numFmtId="0" fontId="0" fillId="0" borderId="0" xfId="0" applyFill="1"/>
    <xf numFmtId="0" fontId="5" fillId="0" borderId="13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5" fillId="0" borderId="23" xfId="0" applyFont="1" applyFill="1" applyBorder="1"/>
    <xf numFmtId="0" fontId="13" fillId="0" borderId="24" xfId="0" applyFont="1" applyFill="1" applyBorder="1" applyAlignment="1">
      <alignment horizontal="center"/>
    </xf>
    <xf numFmtId="0" fontId="5" fillId="0" borderId="24" xfId="0" applyFont="1" applyFill="1" applyBorder="1"/>
    <xf numFmtId="0" fontId="5" fillId="0" borderId="25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5" fillId="0" borderId="26" xfId="0" applyFont="1" applyFill="1" applyBorder="1"/>
    <xf numFmtId="0" fontId="13" fillId="0" borderId="24" xfId="0" applyFont="1" applyFill="1" applyBorder="1"/>
    <xf numFmtId="0" fontId="13" fillId="0" borderId="27" xfId="0" applyFont="1" applyFill="1" applyBorder="1" applyAlignment="1">
      <alignment horizontal="center"/>
    </xf>
    <xf numFmtId="4" fontId="0" fillId="0" borderId="1" xfId="0" applyNumberFormat="1" applyFill="1" applyBorder="1"/>
    <xf numFmtId="4" fontId="0" fillId="0" borderId="6" xfId="0" applyNumberFormat="1" applyFill="1" applyBorder="1"/>
    <xf numFmtId="0" fontId="13" fillId="0" borderId="5" xfId="0" applyFont="1" applyFill="1" applyBorder="1" applyAlignment="1">
      <alignment horizontal="left" wrapText="1"/>
    </xf>
    <xf numFmtId="0" fontId="0" fillId="3" borderId="0" xfId="0" applyFill="1"/>
    <xf numFmtId="0" fontId="5" fillId="0" borderId="21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3" fillId="0" borderId="27" xfId="0" applyFont="1" applyFill="1" applyBorder="1"/>
    <xf numFmtId="4" fontId="0" fillId="0" borderId="9" xfId="0" applyNumberFormat="1" applyFill="1" applyBorder="1"/>
    <xf numFmtId="0" fontId="21" fillId="0" borderId="2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1" fillId="0" borderId="0" xfId="0" applyFont="1" applyFill="1" applyBorder="1"/>
    <xf numFmtId="0" fontId="10" fillId="0" borderId="1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/>
    <xf numFmtId="0" fontId="10" fillId="0" borderId="4" xfId="0" applyFont="1" applyFill="1" applyBorder="1" applyAlignment="1">
      <alignment horizontal="center"/>
    </xf>
    <xf numFmtId="0" fontId="10" fillId="0" borderId="1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Continuous"/>
    </xf>
    <xf numFmtId="0" fontId="19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"/>
    </xf>
    <xf numFmtId="0" fontId="30" fillId="0" borderId="0" xfId="0" applyFont="1" applyFill="1"/>
    <xf numFmtId="0" fontId="5" fillId="0" borderId="27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Continuous"/>
    </xf>
    <xf numFmtId="0" fontId="5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Continuous"/>
    </xf>
    <xf numFmtId="0" fontId="0" fillId="0" borderId="1" xfId="0" applyFill="1" applyBorder="1"/>
    <xf numFmtId="0" fontId="0" fillId="0" borderId="9" xfId="0" applyFill="1" applyBorder="1"/>
    <xf numFmtId="4" fontId="31" fillId="0" borderId="4" xfId="0" applyNumberFormat="1" applyFont="1" applyFill="1" applyBorder="1"/>
    <xf numFmtId="4" fontId="0" fillId="0" borderId="22" xfId="0" applyNumberFormat="1" applyFill="1" applyBorder="1"/>
    <xf numFmtId="4" fontId="32" fillId="0" borderId="1" xfId="0" applyNumberFormat="1" applyFont="1" applyFill="1" applyBorder="1"/>
    <xf numFmtId="4" fontId="30" fillId="0" borderId="1" xfId="0" applyNumberFormat="1" applyFont="1" applyFill="1" applyBorder="1"/>
    <xf numFmtId="0" fontId="2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4" fontId="33" fillId="0" borderId="4" xfId="0" applyNumberFormat="1" applyFont="1" applyFill="1" applyBorder="1"/>
    <xf numFmtId="4" fontId="0" fillId="0" borderId="11" xfId="0" applyNumberFormat="1" applyFill="1" applyBorder="1"/>
    <xf numFmtId="4" fontId="31" fillId="0" borderId="11" xfId="0" applyNumberFormat="1" applyFont="1" applyFill="1" applyBorder="1"/>
    <xf numFmtId="0" fontId="13" fillId="0" borderId="15" xfId="0" applyFont="1" applyFill="1" applyBorder="1"/>
    <xf numFmtId="0" fontId="13" fillId="0" borderId="12" xfId="0" applyFont="1" applyFill="1" applyBorder="1" applyAlignment="1">
      <alignment horizontal="center"/>
    </xf>
    <xf numFmtId="0" fontId="13" fillId="0" borderId="12" xfId="0" applyFont="1" applyFill="1" applyBorder="1"/>
    <xf numFmtId="4" fontId="31" fillId="0" borderId="21" xfId="0" applyNumberFormat="1" applyFont="1" applyFill="1" applyBorder="1"/>
    <xf numFmtId="4" fontId="0" fillId="0" borderId="0" xfId="0" applyNumberFormat="1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13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/>
    <xf numFmtId="0" fontId="0" fillId="0" borderId="6" xfId="0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31" xfId="0" applyFont="1" applyFill="1" applyBorder="1"/>
    <xf numFmtId="0" fontId="0" fillId="0" borderId="4" xfId="0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19" xfId="0" applyFont="1" applyFill="1" applyBorder="1"/>
    <xf numFmtId="0" fontId="0" fillId="0" borderId="9" xfId="0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0" fillId="0" borderId="34" xfId="0" applyFill="1" applyBorder="1"/>
    <xf numFmtId="0" fontId="6" fillId="0" borderId="3" xfId="0" applyFont="1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11" fillId="0" borderId="37" xfId="0" applyFont="1" applyFill="1" applyBorder="1" applyAlignment="1">
      <alignment horizontal="center"/>
    </xf>
    <xf numFmtId="0" fontId="11" fillId="0" borderId="38" xfId="0" applyFont="1" applyFill="1" applyBorder="1" applyAlignment="1">
      <alignment horizontal="left"/>
    </xf>
    <xf numFmtId="0" fontId="0" fillId="0" borderId="33" xfId="0" applyFill="1" applyBorder="1" applyAlignment="1">
      <alignment horizontal="center"/>
    </xf>
    <xf numFmtId="0" fontId="0" fillId="0" borderId="34" xfId="0" quotePrefix="1" applyFill="1" applyBorder="1" applyAlignment="1">
      <alignment horizontal="left"/>
    </xf>
    <xf numFmtId="0" fontId="11" fillId="0" borderId="32" xfId="0" applyFont="1" applyFill="1" applyBorder="1" applyAlignment="1">
      <alignment horizontal="center"/>
    </xf>
    <xf numFmtId="0" fontId="11" fillId="0" borderId="19" xfId="0" quotePrefix="1" applyFont="1" applyFill="1" applyBorder="1" applyAlignment="1">
      <alignment horizontal="left"/>
    </xf>
    <xf numFmtId="0" fontId="0" fillId="0" borderId="35" xfId="0" applyFill="1" applyBorder="1" applyAlignment="1">
      <alignment horizontal="center"/>
    </xf>
    <xf numFmtId="0" fontId="0" fillId="0" borderId="36" xfId="0" applyFill="1" applyBorder="1"/>
    <xf numFmtId="0" fontId="6" fillId="0" borderId="37" xfId="0" applyFont="1" applyFill="1" applyBorder="1" applyAlignment="1">
      <alignment horizontal="center"/>
    </xf>
    <xf numFmtId="0" fontId="12" fillId="0" borderId="38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/>
    <xf numFmtId="0" fontId="13" fillId="0" borderId="2" xfId="0" applyFont="1" applyFill="1" applyBorder="1" applyAlignment="1">
      <alignment horizontal="center"/>
    </xf>
    <xf numFmtId="0" fontId="14" fillId="0" borderId="3" xfId="0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15" fillId="0" borderId="37" xfId="0" applyFont="1" applyFill="1" applyBorder="1" applyAlignment="1">
      <alignment horizontal="center"/>
    </xf>
    <xf numFmtId="16" fontId="6" fillId="0" borderId="37" xfId="0" applyNumberFormat="1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15" fillId="0" borderId="36" xfId="0" applyFont="1" applyFill="1" applyBorder="1"/>
    <xf numFmtId="4" fontId="31" fillId="0" borderId="9" xfId="0" applyNumberFormat="1" applyFont="1" applyFill="1" applyBorder="1"/>
    <xf numFmtId="0" fontId="20" fillId="0" borderId="13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10" fillId="0" borderId="8" xfId="0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4" fontId="34" fillId="0" borderId="1" xfId="0" applyNumberFormat="1" applyFont="1" applyFill="1" applyBorder="1"/>
    <xf numFmtId="0" fontId="21" fillId="0" borderId="23" xfId="0" applyFont="1" applyFill="1" applyBorder="1" applyAlignment="1">
      <alignment vertical="top" wrapText="1"/>
    </xf>
    <xf numFmtId="0" fontId="21" fillId="0" borderId="20" xfId="0" applyFont="1" applyFill="1" applyBorder="1"/>
    <xf numFmtId="0" fontId="5" fillId="0" borderId="18" xfId="0" applyFont="1" applyFill="1" applyBorder="1"/>
    <xf numFmtId="0" fontId="13" fillId="0" borderId="39" xfId="0" applyFont="1" applyFill="1" applyBorder="1"/>
    <xf numFmtId="49" fontId="10" fillId="0" borderId="7" xfId="0" applyNumberFormat="1" applyFont="1" applyFill="1" applyBorder="1" applyAlignment="1">
      <alignment horizontal="left" wrapText="1"/>
    </xf>
    <xf numFmtId="0" fontId="5" fillId="0" borderId="0" xfId="0" applyFont="1" applyFill="1" applyBorder="1"/>
    <xf numFmtId="0" fontId="13" fillId="0" borderId="40" xfId="0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13" fillId="0" borderId="42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left"/>
    </xf>
    <xf numFmtId="4" fontId="35" fillId="0" borderId="4" xfId="0" applyNumberFormat="1" applyFont="1" applyFill="1" applyBorder="1"/>
    <xf numFmtId="0" fontId="9" fillId="0" borderId="21" xfId="0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24" fillId="0" borderId="43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4" fontId="0" fillId="0" borderId="25" xfId="0" applyNumberFormat="1" applyFill="1" applyBorder="1"/>
    <xf numFmtId="0" fontId="23" fillId="0" borderId="38" xfId="0" applyFont="1" applyFill="1" applyBorder="1"/>
    <xf numFmtId="0" fontId="38" fillId="0" borderId="38" xfId="0" applyFont="1" applyFill="1" applyBorder="1"/>
    <xf numFmtId="0" fontId="38" fillId="0" borderId="4" xfId="0" applyFont="1" applyFill="1" applyBorder="1" applyAlignment="1">
      <alignment horizontal="center"/>
    </xf>
    <xf numFmtId="0" fontId="38" fillId="0" borderId="32" xfId="0" applyFont="1" applyFill="1" applyBorder="1" applyAlignment="1">
      <alignment horizontal="center"/>
    </xf>
    <xf numFmtId="0" fontId="38" fillId="0" borderId="8" xfId="0" quotePrefix="1" applyFont="1" applyFill="1" applyBorder="1" applyAlignment="1">
      <alignment horizontal="left"/>
    </xf>
    <xf numFmtId="0" fontId="38" fillId="0" borderId="37" xfId="0" applyFont="1" applyFill="1" applyBorder="1" applyAlignment="1">
      <alignment horizontal="center"/>
    </xf>
    <xf numFmtId="4" fontId="0" fillId="0" borderId="11" xfId="0" applyNumberForma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right"/>
    </xf>
    <xf numFmtId="0" fontId="24" fillId="0" borderId="4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left"/>
    </xf>
    <xf numFmtId="4" fontId="10" fillId="0" borderId="4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left"/>
    </xf>
    <xf numFmtId="0" fontId="24" fillId="0" borderId="8" xfId="0" applyFont="1" applyFill="1" applyBorder="1"/>
    <xf numFmtId="0" fontId="5" fillId="0" borderId="19" xfId="0" applyFont="1" applyFill="1" applyBorder="1"/>
    <xf numFmtId="4" fontId="39" fillId="0" borderId="4" xfId="0" applyNumberFormat="1" applyFont="1" applyFill="1" applyBorder="1"/>
    <xf numFmtId="0" fontId="24" fillId="0" borderId="19" xfId="0" applyFont="1" applyFill="1" applyBorder="1"/>
    <xf numFmtId="0" fontId="9" fillId="0" borderId="8" xfId="0" applyFont="1" applyFill="1" applyBorder="1"/>
    <xf numFmtId="0" fontId="24" fillId="0" borderId="8" xfId="0" applyFont="1" applyFill="1" applyBorder="1" applyAlignment="1">
      <alignment vertical="top" wrapText="1"/>
    </xf>
    <xf numFmtId="0" fontId="22" fillId="0" borderId="4" xfId="0" applyFont="1" applyFill="1" applyBorder="1" applyAlignment="1">
      <alignment horizontal="center"/>
    </xf>
    <xf numFmtId="0" fontId="40" fillId="0" borderId="4" xfId="0" applyFont="1" applyFill="1" applyBorder="1" applyAlignment="1">
      <alignment horizontal="center"/>
    </xf>
    <xf numFmtId="16" fontId="5" fillId="0" borderId="22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 vertical="top" wrapText="1"/>
    </xf>
    <xf numFmtId="0" fontId="22" fillId="0" borderId="9" xfId="0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top" wrapText="1"/>
    </xf>
    <xf numFmtId="0" fontId="13" fillId="0" borderId="26" xfId="0" applyFont="1" applyFill="1" applyBorder="1" applyAlignment="1">
      <alignment wrapText="1"/>
    </xf>
    <xf numFmtId="0" fontId="23" fillId="0" borderId="0" xfId="0" applyFont="1" applyFill="1" applyBorder="1"/>
    <xf numFmtId="0" fontId="9" fillId="0" borderId="0" xfId="0" applyFont="1" applyFill="1" applyBorder="1"/>
    <xf numFmtId="0" fontId="13" fillId="0" borderId="1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4" fontId="42" fillId="0" borderId="11" xfId="0" applyNumberFormat="1" applyFont="1" applyFill="1" applyBorder="1"/>
    <xf numFmtId="0" fontId="0" fillId="0" borderId="8" xfId="0" applyFill="1" applyBorder="1"/>
    <xf numFmtId="0" fontId="0" fillId="0" borderId="8" xfId="0" applyBorder="1"/>
    <xf numFmtId="0" fontId="8" fillId="0" borderId="3" xfId="0" applyFont="1" applyFill="1" applyBorder="1" applyAlignment="1">
      <alignment horizontal="left"/>
    </xf>
    <xf numFmtId="0" fontId="0" fillId="0" borderId="26" xfId="0" applyFill="1" applyBorder="1"/>
    <xf numFmtId="0" fontId="0" fillId="0" borderId="26" xfId="0" applyBorder="1"/>
    <xf numFmtId="4" fontId="29" fillId="0" borderId="1" xfId="0" applyNumberFormat="1" applyFont="1" applyFill="1" applyBorder="1"/>
    <xf numFmtId="0" fontId="38" fillId="0" borderId="34" xfId="0" applyFont="1" applyFill="1" applyBorder="1"/>
    <xf numFmtId="4" fontId="33" fillId="0" borderId="9" xfId="0" applyNumberFormat="1" applyFont="1" applyFill="1" applyBorder="1"/>
    <xf numFmtId="4" fontId="38" fillId="0" borderId="4" xfId="0" applyNumberFormat="1" applyFont="1" applyFill="1" applyBorder="1" applyAlignment="1">
      <alignment horizontal="right"/>
    </xf>
    <xf numFmtId="4" fontId="33" fillId="0" borderId="4" xfId="0" applyNumberFormat="1" applyFont="1" applyFill="1" applyBorder="1" applyAlignment="1">
      <alignment horizontal="right"/>
    </xf>
    <xf numFmtId="0" fontId="48" fillId="0" borderId="1" xfId="0" applyFont="1" applyFill="1" applyBorder="1" applyAlignment="1">
      <alignment horizontal="center"/>
    </xf>
    <xf numFmtId="0" fontId="47" fillId="0" borderId="3" xfId="0" applyFont="1" applyFill="1" applyBorder="1"/>
    <xf numFmtId="0" fontId="0" fillId="0" borderId="0" xfId="0" applyBorder="1"/>
    <xf numFmtId="0" fontId="22" fillId="0" borderId="18" xfId="0" applyFont="1" applyFill="1" applyBorder="1" applyAlignment="1">
      <alignment horizontal="center"/>
    </xf>
    <xf numFmtId="0" fontId="13" fillId="0" borderId="18" xfId="0" applyFont="1" applyFill="1" applyBorder="1"/>
    <xf numFmtId="4" fontId="0" fillId="0" borderId="44" xfId="0" applyNumberFormat="1" applyFill="1" applyBorder="1"/>
    <xf numFmtId="0" fontId="5" fillId="0" borderId="3" xfId="0" applyFont="1" applyFill="1" applyBorder="1" applyAlignment="1">
      <alignment horizontal="center" wrapText="1"/>
    </xf>
    <xf numFmtId="0" fontId="5" fillId="0" borderId="31" xfId="0" applyFont="1" applyFill="1" applyBorder="1" applyAlignment="1">
      <alignment horizontal="center" wrapText="1"/>
    </xf>
    <xf numFmtId="4" fontId="0" fillId="0" borderId="45" xfId="0" applyNumberFormat="1" applyFill="1" applyBorder="1"/>
    <xf numFmtId="0" fontId="10" fillId="0" borderId="5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center" vertical="top"/>
    </xf>
    <xf numFmtId="0" fontId="50" fillId="0" borderId="0" xfId="0" applyFont="1" applyFill="1" applyBorder="1"/>
    <xf numFmtId="0" fontId="50" fillId="0" borderId="10" xfId="0" applyFont="1" applyFill="1" applyBorder="1"/>
    <xf numFmtId="0" fontId="20" fillId="0" borderId="0" xfId="0" applyFont="1" applyFill="1" applyBorder="1" applyAlignment="1">
      <alignment horizontal="center"/>
    </xf>
    <xf numFmtId="0" fontId="4" fillId="0" borderId="10" xfId="0" applyFont="1" applyFill="1" applyBorder="1"/>
    <xf numFmtId="0" fontId="10" fillId="0" borderId="5" xfId="0" applyFont="1" applyFill="1" applyBorder="1" applyAlignment="1">
      <alignment vertical="top" wrapText="1"/>
    </xf>
    <xf numFmtId="0" fontId="13" fillId="0" borderId="1" xfId="0" applyFont="1" applyFill="1" applyBorder="1"/>
    <xf numFmtId="4" fontId="0" fillId="0" borderId="15" xfId="0" applyNumberFormat="1" applyFill="1" applyBorder="1"/>
    <xf numFmtId="0" fontId="13" fillId="0" borderId="10" xfId="0" applyFont="1" applyFill="1" applyBorder="1" applyAlignment="1">
      <alignment horizontal="center" vertical="top" wrapText="1"/>
    </xf>
    <xf numFmtId="0" fontId="22" fillId="0" borderId="33" xfId="0" applyFont="1" applyFill="1" applyBorder="1" applyAlignment="1">
      <alignment horizontal="center"/>
    </xf>
    <xf numFmtId="0" fontId="10" fillId="0" borderId="1" xfId="0" applyFont="1" applyFill="1" applyBorder="1"/>
    <xf numFmtId="0" fontId="33" fillId="0" borderId="21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3" fillId="0" borderId="43" xfId="0" applyFont="1" applyFill="1" applyBorder="1"/>
    <xf numFmtId="4" fontId="16" fillId="0" borderId="21" xfId="0" applyNumberFormat="1" applyFont="1" applyFill="1" applyBorder="1" applyAlignment="1">
      <alignment horizontal="center"/>
    </xf>
    <xf numFmtId="0" fontId="13" fillId="0" borderId="6" xfId="0" applyFont="1" applyFill="1" applyBorder="1"/>
    <xf numFmtId="0" fontId="10" fillId="0" borderId="6" xfId="0" applyFont="1" applyFill="1" applyBorder="1"/>
    <xf numFmtId="0" fontId="13" fillId="0" borderId="48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Continuous" vertical="top"/>
    </xf>
    <xf numFmtId="0" fontId="13" fillId="0" borderId="50" xfId="0" applyFont="1" applyFill="1" applyBorder="1" applyAlignment="1">
      <alignment horizontal="center" vertical="top"/>
    </xf>
    <xf numFmtId="0" fontId="0" fillId="0" borderId="56" xfId="0" applyFill="1" applyBorder="1"/>
    <xf numFmtId="0" fontId="0" fillId="0" borderId="54" xfId="0" applyFill="1" applyBorder="1"/>
    <xf numFmtId="0" fontId="0" fillId="0" borderId="57" xfId="0" applyFill="1" applyBorder="1"/>
    <xf numFmtId="4" fontId="0" fillId="0" borderId="5" xfId="0" applyNumberFormat="1" applyFill="1" applyBorder="1"/>
    <xf numFmtId="0" fontId="49" fillId="0" borderId="9" xfId="0" applyFont="1" applyFill="1" applyBorder="1"/>
    <xf numFmtId="0" fontId="13" fillId="0" borderId="59" xfId="0" applyFont="1" applyFill="1" applyBorder="1" applyAlignment="1">
      <alignment horizontal="center"/>
    </xf>
    <xf numFmtId="0" fontId="53" fillId="0" borderId="60" xfId="0" applyFont="1" applyFill="1" applyBorder="1" applyAlignment="1">
      <alignment horizontal="center"/>
    </xf>
    <xf numFmtId="0" fontId="5" fillId="0" borderId="61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4" fontId="29" fillId="0" borderId="67" xfId="0" applyNumberFormat="1" applyFont="1" applyFill="1" applyBorder="1"/>
    <xf numFmtId="0" fontId="53" fillId="0" borderId="64" xfId="0" applyFont="1" applyFill="1" applyBorder="1" applyAlignment="1">
      <alignment horizontal="center"/>
    </xf>
    <xf numFmtId="0" fontId="5" fillId="0" borderId="68" xfId="0" applyFont="1" applyFill="1" applyBorder="1" applyAlignment="1">
      <alignment horizontal="center"/>
    </xf>
    <xf numFmtId="0" fontId="5" fillId="0" borderId="70" xfId="0" applyFont="1" applyFill="1" applyBorder="1" applyAlignment="1">
      <alignment horizontal="center"/>
    </xf>
    <xf numFmtId="0" fontId="13" fillId="0" borderId="72" xfId="0" applyFont="1" applyFill="1" applyBorder="1" applyAlignment="1">
      <alignment horizontal="center"/>
    </xf>
    <xf numFmtId="4" fontId="0" fillId="0" borderId="18" xfId="0" applyNumberFormat="1" applyFill="1" applyBorder="1"/>
    <xf numFmtId="4" fontId="44" fillId="0" borderId="15" xfId="0" applyNumberFormat="1" applyFont="1" applyFill="1" applyBorder="1"/>
    <xf numFmtId="0" fontId="53" fillId="0" borderId="70" xfId="0" applyFont="1" applyFill="1" applyBorder="1" applyAlignment="1">
      <alignment horizontal="center"/>
    </xf>
    <xf numFmtId="4" fontId="29" fillId="0" borderId="57" xfId="0" applyNumberFormat="1" applyFont="1" applyFill="1" applyBorder="1"/>
    <xf numFmtId="4" fontId="42" fillId="0" borderId="54" xfId="0" applyNumberFormat="1" applyFont="1" applyFill="1" applyBorder="1"/>
    <xf numFmtId="0" fontId="13" fillId="0" borderId="49" xfId="0" applyFont="1" applyFill="1" applyBorder="1" applyAlignment="1">
      <alignment horizontal="center"/>
    </xf>
    <xf numFmtId="0" fontId="50" fillId="0" borderId="9" xfId="0" applyFont="1" applyFill="1" applyBorder="1" applyAlignment="1">
      <alignment wrapText="1"/>
    </xf>
    <xf numFmtId="4" fontId="43" fillId="0" borderId="57" xfId="0" applyNumberFormat="1" applyFont="1" applyFill="1" applyBorder="1"/>
    <xf numFmtId="4" fontId="42" fillId="0" borderId="67" xfId="0" applyNumberFormat="1" applyFont="1" applyFill="1" applyBorder="1"/>
    <xf numFmtId="0" fontId="13" fillId="0" borderId="65" xfId="0" applyFont="1" applyFill="1" applyBorder="1" applyAlignment="1">
      <alignment horizontal="center"/>
    </xf>
    <xf numFmtId="0" fontId="52" fillId="0" borderId="65" xfId="0" applyFont="1" applyFill="1" applyBorder="1" applyAlignment="1">
      <alignment wrapText="1"/>
    </xf>
    <xf numFmtId="4" fontId="43" fillId="0" borderId="67" xfId="0" applyNumberFormat="1" applyFont="1" applyFill="1" applyBorder="1"/>
    <xf numFmtId="0" fontId="5" fillId="0" borderId="69" xfId="0" applyFont="1" applyFill="1" applyBorder="1" applyAlignment="1">
      <alignment horizontal="center"/>
    </xf>
    <xf numFmtId="0" fontId="53" fillId="0" borderId="63" xfId="0" applyFont="1" applyFill="1" applyBorder="1" applyAlignment="1">
      <alignment horizontal="center"/>
    </xf>
    <xf numFmtId="0" fontId="20" fillId="0" borderId="48" xfId="0" applyFont="1" applyFill="1" applyBorder="1" applyAlignment="1">
      <alignment horizontal="center"/>
    </xf>
    <xf numFmtId="4" fontId="42" fillId="0" borderId="74" xfId="0" applyNumberFormat="1" applyFont="1" applyFill="1" applyBorder="1"/>
    <xf numFmtId="4" fontId="29" fillId="0" borderId="43" xfId="0" applyNumberFormat="1" applyFont="1" applyFill="1" applyBorder="1"/>
    <xf numFmtId="4" fontId="44" fillId="0" borderId="46" xfId="0" applyNumberFormat="1" applyFont="1" applyFill="1" applyBorder="1"/>
    <xf numFmtId="4" fontId="29" fillId="0" borderId="15" xfId="0" applyNumberFormat="1" applyFont="1" applyFill="1" applyBorder="1"/>
    <xf numFmtId="4" fontId="47" fillId="0" borderId="15" xfId="0" applyNumberFormat="1" applyFont="1" applyFill="1" applyBorder="1" applyAlignment="1">
      <alignment horizontal="right"/>
    </xf>
    <xf numFmtId="4" fontId="0" fillId="0" borderId="46" xfId="0" applyNumberFormat="1" applyFill="1" applyBorder="1"/>
    <xf numFmtId="4" fontId="0" fillId="0" borderId="67" xfId="0" applyNumberFormat="1" applyFill="1" applyBorder="1"/>
    <xf numFmtId="4" fontId="10" fillId="0" borderId="67" xfId="0" applyNumberFormat="1" applyFont="1" applyFill="1" applyBorder="1" applyAlignment="1">
      <alignment horizontal="right"/>
    </xf>
    <xf numFmtId="4" fontId="10" fillId="0" borderId="57" xfId="0" applyNumberFormat="1" applyFont="1" applyFill="1" applyBorder="1" applyAlignment="1">
      <alignment horizontal="right"/>
    </xf>
    <xf numFmtId="4" fontId="0" fillId="0" borderId="75" xfId="0" applyNumberFormat="1" applyFill="1" applyBorder="1"/>
    <xf numFmtId="4" fontId="0" fillId="0" borderId="57" xfId="0" applyNumberFormat="1" applyFill="1" applyBorder="1"/>
    <xf numFmtId="0" fontId="5" fillId="0" borderId="9" xfId="0" applyFont="1" applyFill="1" applyBorder="1" applyAlignment="1">
      <alignment horizontal="center" vertical="top" wrapText="1"/>
    </xf>
    <xf numFmtId="0" fontId="5" fillId="0" borderId="48" xfId="0" applyFont="1" applyFill="1" applyBorder="1" applyAlignment="1">
      <alignment horizontal="center" vertical="top" wrapText="1"/>
    </xf>
    <xf numFmtId="0" fontId="13" fillId="0" borderId="48" xfId="0" applyFont="1" applyFill="1" applyBorder="1" applyAlignment="1">
      <alignment horizontal="center" vertical="top" wrapText="1"/>
    </xf>
    <xf numFmtId="0" fontId="5" fillId="0" borderId="68" xfId="0" applyFont="1" applyFill="1" applyBorder="1" applyAlignment="1">
      <alignment horizontal="center" vertical="top" wrapText="1"/>
    </xf>
    <xf numFmtId="0" fontId="5" fillId="0" borderId="63" xfId="0" applyFont="1" applyFill="1" applyBorder="1" applyAlignment="1">
      <alignment horizontal="center" vertical="top" wrapText="1"/>
    </xf>
    <xf numFmtId="0" fontId="53" fillId="0" borderId="64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4" fontId="29" fillId="0" borderId="18" xfId="0" applyNumberFormat="1" applyFont="1" applyFill="1" applyBorder="1"/>
    <xf numFmtId="0" fontId="10" fillId="0" borderId="48" xfId="0" applyFont="1" applyFill="1" applyBorder="1" applyAlignment="1">
      <alignment horizontal="center"/>
    </xf>
    <xf numFmtId="0" fontId="54" fillId="0" borderId="68" xfId="0" applyFont="1" applyFill="1" applyBorder="1" applyAlignment="1">
      <alignment horizontal="center"/>
    </xf>
    <xf numFmtId="0" fontId="54" fillId="0" borderId="64" xfId="0" applyFont="1" applyFill="1" applyBorder="1" applyAlignment="1">
      <alignment horizontal="center" vertical="top" wrapText="1"/>
    </xf>
    <xf numFmtId="0" fontId="54" fillId="0" borderId="64" xfId="0" applyFont="1" applyFill="1" applyBorder="1" applyAlignment="1">
      <alignment horizontal="center"/>
    </xf>
    <xf numFmtId="0" fontId="5" fillId="0" borderId="63" xfId="0" applyFont="1" applyFill="1" applyBorder="1" applyAlignment="1">
      <alignment horizontal="center" vertical="top"/>
    </xf>
    <xf numFmtId="0" fontId="5" fillId="0" borderId="68" xfId="0" applyFont="1" applyFill="1" applyBorder="1" applyAlignment="1">
      <alignment horizontal="center" vertical="top"/>
    </xf>
    <xf numFmtId="0" fontId="13" fillId="0" borderId="48" xfId="0" applyFont="1" applyFill="1" applyBorder="1" applyAlignment="1">
      <alignment horizontal="center" vertical="top"/>
    </xf>
    <xf numFmtId="0" fontId="5" fillId="0" borderId="48" xfId="0" applyFont="1" applyFill="1" applyBorder="1" applyAlignment="1">
      <alignment horizontal="center" vertical="top"/>
    </xf>
    <xf numFmtId="0" fontId="24" fillId="0" borderId="48" xfId="0" applyFont="1" applyFill="1" applyBorder="1" applyAlignment="1">
      <alignment vertical="top" wrapText="1"/>
    </xf>
    <xf numFmtId="4" fontId="0" fillId="0" borderId="12" xfId="0" applyNumberFormat="1" applyFill="1" applyBorder="1"/>
    <xf numFmtId="0" fontId="57" fillId="0" borderId="71" xfId="0" applyFont="1" applyFill="1" applyBorder="1" applyAlignment="1">
      <alignment horizontal="center"/>
    </xf>
    <xf numFmtId="0" fontId="16" fillId="0" borderId="78" xfId="0" applyFont="1" applyFill="1" applyBorder="1" applyAlignment="1">
      <alignment horizontal="center"/>
    </xf>
    <xf numFmtId="0" fontId="20" fillId="0" borderId="50" xfId="0" applyFont="1" applyFill="1" applyBorder="1" applyAlignment="1">
      <alignment horizontal="center"/>
    </xf>
    <xf numFmtId="0" fontId="21" fillId="0" borderId="49" xfId="0" applyFont="1" applyFill="1" applyBorder="1" applyAlignment="1">
      <alignment horizontal="center"/>
    </xf>
    <xf numFmtId="0" fontId="13" fillId="0" borderId="63" xfId="0" applyFont="1" applyFill="1" applyBorder="1" applyAlignment="1">
      <alignment horizontal="center"/>
    </xf>
    <xf numFmtId="0" fontId="22" fillId="0" borderId="48" xfId="0" applyFont="1" applyFill="1" applyBorder="1" applyAlignment="1">
      <alignment horizontal="center"/>
    </xf>
    <xf numFmtId="4" fontId="24" fillId="0" borderId="18" xfId="0" applyNumberFormat="1" applyFont="1" applyFill="1" applyBorder="1" applyAlignment="1">
      <alignment horizontal="right"/>
    </xf>
    <xf numFmtId="0" fontId="5" fillId="0" borderId="76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33" fillId="0" borderId="49" xfId="0" applyFont="1" applyFill="1" applyBorder="1" applyAlignment="1">
      <alignment horizontal="center"/>
    </xf>
    <xf numFmtId="4" fontId="51" fillId="0" borderId="12" xfId="0" applyNumberFormat="1" applyFont="1" applyFill="1" applyBorder="1"/>
    <xf numFmtId="4" fontId="31" fillId="0" borderId="18" xfId="0" applyNumberFormat="1" applyFont="1" applyFill="1" applyBorder="1"/>
    <xf numFmtId="0" fontId="5" fillId="0" borderId="60" xfId="0" applyFont="1" applyFill="1" applyBorder="1" applyAlignment="1">
      <alignment horizontal="center"/>
    </xf>
    <xf numFmtId="4" fontId="0" fillId="0" borderId="54" xfId="0" applyNumberFormat="1" applyFill="1" applyBorder="1"/>
    <xf numFmtId="0" fontId="28" fillId="0" borderId="63" xfId="0" applyFont="1" applyFill="1" applyBorder="1" applyAlignment="1">
      <alignment horizontal="center"/>
    </xf>
    <xf numFmtId="0" fontId="5" fillId="0" borderId="78" xfId="0" applyFont="1" applyFill="1" applyBorder="1" applyAlignment="1">
      <alignment horizontal="center"/>
    </xf>
    <xf numFmtId="0" fontId="13" fillId="0" borderId="65" xfId="0" applyFont="1" applyFill="1" applyBorder="1"/>
    <xf numFmtId="4" fontId="0" fillId="0" borderId="73" xfId="0" applyNumberFormat="1" applyFill="1" applyBorder="1"/>
    <xf numFmtId="4" fontId="37" fillId="0" borderId="19" xfId="0" applyNumberFormat="1" applyFont="1" applyFill="1" applyBorder="1"/>
    <xf numFmtId="4" fontId="0" fillId="0" borderId="20" xfId="0" applyNumberFormat="1" applyFill="1" applyBorder="1"/>
    <xf numFmtId="4" fontId="6" fillId="0" borderId="19" xfId="0" applyNumberFormat="1" applyFont="1" applyFill="1" applyBorder="1" applyAlignment="1">
      <alignment horizontal="right"/>
    </xf>
    <xf numFmtId="4" fontId="13" fillId="0" borderId="57" xfId="0" applyNumberFormat="1" applyFont="1" applyFill="1" applyBorder="1" applyAlignment="1">
      <alignment horizontal="right"/>
    </xf>
    <xf numFmtId="4" fontId="0" fillId="0" borderId="81" xfId="0" applyNumberFormat="1" applyFill="1" applyBorder="1"/>
    <xf numFmtId="4" fontId="0" fillId="0" borderId="39" xfId="0" applyNumberFormat="1" applyFill="1" applyBorder="1"/>
    <xf numFmtId="4" fontId="29" fillId="0" borderId="80" xfId="0" applyNumberFormat="1" applyFont="1" applyFill="1" applyBorder="1"/>
    <xf numFmtId="0" fontId="5" fillId="0" borderId="59" xfId="0" applyFont="1" applyFill="1" applyBorder="1"/>
    <xf numFmtId="16" fontId="6" fillId="0" borderId="76" xfId="0" applyNumberFormat="1" applyFont="1" applyFill="1" applyBorder="1" applyAlignment="1">
      <alignment horizontal="center"/>
    </xf>
    <xf numFmtId="0" fontId="0" fillId="0" borderId="82" xfId="0" applyFill="1" applyBorder="1"/>
    <xf numFmtId="4" fontId="13" fillId="0" borderId="83" xfId="0" applyNumberFormat="1" applyFont="1" applyFill="1" applyBorder="1" applyAlignment="1">
      <alignment horizontal="center"/>
    </xf>
    <xf numFmtId="4" fontId="29" fillId="0" borderId="84" xfId="0" applyNumberFormat="1" applyFont="1" applyFill="1" applyBorder="1" applyAlignment="1">
      <alignment horizontal="center"/>
    </xf>
    <xf numFmtId="4" fontId="13" fillId="0" borderId="85" xfId="0" applyNumberFormat="1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52" fillId="0" borderId="15" xfId="0" applyFont="1" applyFill="1" applyBorder="1"/>
    <xf numFmtId="0" fontId="5" fillId="0" borderId="49" xfId="0" applyFont="1" applyFill="1" applyBorder="1" applyAlignment="1">
      <alignment horizontal="center"/>
    </xf>
    <xf numFmtId="0" fontId="20" fillId="0" borderId="49" xfId="0" applyFont="1" applyFill="1" applyBorder="1" applyAlignment="1">
      <alignment horizontal="center"/>
    </xf>
    <xf numFmtId="4" fontId="31" fillId="0" borderId="67" xfId="0" applyNumberFormat="1" applyFont="1" applyFill="1" applyBorder="1" applyAlignment="1">
      <alignment horizontal="right"/>
    </xf>
    <xf numFmtId="0" fontId="5" fillId="0" borderId="61" xfId="0" applyFont="1" applyFill="1" applyBorder="1" applyAlignment="1">
      <alignment horizontal="center" vertical="top" wrapText="1"/>
    </xf>
    <xf numFmtId="0" fontId="16" fillId="0" borderId="68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15" fillId="0" borderId="43" xfId="0" applyFont="1" applyFill="1" applyBorder="1" applyAlignment="1">
      <alignment horizontal="center"/>
    </xf>
    <xf numFmtId="0" fontId="15" fillId="0" borderId="48" xfId="0" applyFont="1" applyFill="1" applyBorder="1" applyAlignment="1">
      <alignment horizontal="center"/>
    </xf>
    <xf numFmtId="0" fontId="33" fillId="0" borderId="48" xfId="0" applyFont="1" applyFill="1" applyBorder="1" applyAlignment="1">
      <alignment horizontal="center"/>
    </xf>
    <xf numFmtId="0" fontId="12" fillId="0" borderId="27" xfId="0" applyFont="1" applyFill="1" applyBorder="1"/>
    <xf numFmtId="4" fontId="0" fillId="0" borderId="51" xfId="0" applyNumberFormat="1" applyFill="1" applyBorder="1"/>
    <xf numFmtId="4" fontId="51" fillId="0" borderId="57" xfId="0" applyNumberFormat="1" applyFont="1" applyFill="1" applyBorder="1"/>
    <xf numFmtId="0" fontId="6" fillId="0" borderId="78" xfId="0" applyFont="1" applyFill="1" applyBorder="1" applyAlignment="1">
      <alignment horizontal="center"/>
    </xf>
    <xf numFmtId="0" fontId="21" fillId="0" borderId="77" xfId="0" applyFont="1" applyFill="1" applyBorder="1" applyAlignment="1">
      <alignment horizontal="center"/>
    </xf>
    <xf numFmtId="0" fontId="12" fillId="0" borderId="48" xfId="0" applyFont="1" applyFill="1" applyBorder="1" applyAlignment="1">
      <alignment horizontal="center"/>
    </xf>
    <xf numFmtId="0" fontId="38" fillId="0" borderId="0" xfId="0" applyFont="1" applyFill="1" applyBorder="1"/>
    <xf numFmtId="0" fontId="45" fillId="0" borderId="49" xfId="0" applyFont="1" applyFill="1" applyBorder="1"/>
    <xf numFmtId="0" fontId="5" fillId="0" borderId="88" xfId="0" applyFont="1" applyFill="1" applyBorder="1" applyAlignment="1">
      <alignment horizontal="center"/>
    </xf>
    <xf numFmtId="0" fontId="5" fillId="0" borderId="71" xfId="0" applyFont="1" applyFill="1" applyBorder="1" applyAlignment="1">
      <alignment horizontal="center"/>
    </xf>
    <xf numFmtId="0" fontId="13" fillId="0" borderId="87" xfId="0" applyFont="1" applyFill="1" applyBorder="1" applyAlignment="1">
      <alignment horizontal="center" vertical="top"/>
    </xf>
    <xf numFmtId="0" fontId="24" fillId="0" borderId="89" xfId="0" applyFont="1" applyFill="1" applyBorder="1" applyAlignment="1">
      <alignment horizontal="center"/>
    </xf>
    <xf numFmtId="0" fontId="53" fillId="0" borderId="90" xfId="0" applyFont="1" applyFill="1" applyBorder="1" applyAlignment="1">
      <alignment horizontal="center"/>
    </xf>
    <xf numFmtId="0" fontId="21" fillId="0" borderId="39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3" fillId="0" borderId="49" xfId="0" applyFont="1" applyFill="1" applyBorder="1"/>
    <xf numFmtId="0" fontId="6" fillId="0" borderId="48" xfId="0" applyFont="1" applyFill="1" applyBorder="1" applyAlignment="1">
      <alignment horizontal="center"/>
    </xf>
    <xf numFmtId="0" fontId="13" fillId="0" borderId="78" xfId="0" applyFont="1" applyFill="1" applyBorder="1" applyAlignment="1">
      <alignment horizontal="center"/>
    </xf>
    <xf numFmtId="0" fontId="53" fillId="0" borderId="64" xfId="0" applyFont="1" applyFill="1" applyBorder="1" applyAlignment="1">
      <alignment horizontal="center" vertical="top"/>
    </xf>
    <xf numFmtId="0" fontId="13" fillId="0" borderId="49" xfId="0" applyFont="1" applyFill="1" applyBorder="1" applyAlignment="1">
      <alignment horizontal="center" vertical="top"/>
    </xf>
    <xf numFmtId="0" fontId="24" fillId="0" borderId="78" xfId="0" applyFont="1" applyFill="1" applyBorder="1" applyAlignment="1">
      <alignment horizontal="center"/>
    </xf>
    <xf numFmtId="0" fontId="40" fillId="0" borderId="50" xfId="0" applyFont="1" applyFill="1" applyBorder="1" applyAlignment="1">
      <alignment horizontal="center"/>
    </xf>
    <xf numFmtId="4" fontId="0" fillId="0" borderId="86" xfId="0" applyNumberFormat="1" applyFill="1" applyBorder="1"/>
    <xf numFmtId="0" fontId="40" fillId="0" borderId="48" xfId="0" applyFont="1" applyFill="1" applyBorder="1" applyAlignment="1">
      <alignment horizontal="center"/>
    </xf>
    <xf numFmtId="4" fontId="0" fillId="0" borderId="91" xfId="0" applyNumberFormat="1" applyFill="1" applyBorder="1"/>
    <xf numFmtId="0" fontId="16" fillId="0" borderId="63" xfId="0" applyFont="1" applyFill="1" applyBorder="1" applyAlignment="1">
      <alignment horizontal="center"/>
    </xf>
    <xf numFmtId="4" fontId="16" fillId="0" borderId="91" xfId="0" applyNumberFormat="1" applyFont="1" applyFill="1" applyBorder="1" applyAlignment="1">
      <alignment horizontal="center"/>
    </xf>
    <xf numFmtId="4" fontId="16" fillId="0" borderId="57" xfId="0" applyNumberFormat="1" applyFont="1" applyFill="1" applyBorder="1" applyAlignment="1">
      <alignment horizontal="right"/>
    </xf>
    <xf numFmtId="4" fontId="39" fillId="0" borderId="67" xfId="0" applyNumberFormat="1" applyFont="1" applyFill="1" applyBorder="1"/>
    <xf numFmtId="4" fontId="46" fillId="0" borderId="12" xfId="0" applyNumberFormat="1" applyFont="1" applyFill="1" applyBorder="1"/>
    <xf numFmtId="4" fontId="6" fillId="0" borderId="66" xfId="0" applyNumberFormat="1" applyFont="1" applyFill="1" applyBorder="1" applyAlignment="1">
      <alignment horizontal="right"/>
    </xf>
    <xf numFmtId="0" fontId="13" fillId="0" borderId="78" xfId="0" applyFont="1" applyFill="1" applyBorder="1" applyAlignment="1">
      <alignment horizontal="center" vertical="top"/>
    </xf>
    <xf numFmtId="0" fontId="58" fillId="0" borderId="77" xfId="0" applyFont="1" applyFill="1" applyBorder="1"/>
    <xf numFmtId="0" fontId="50" fillId="0" borderId="0" xfId="0" applyFont="1" applyFill="1" applyBorder="1" applyAlignment="1">
      <alignment wrapText="1"/>
    </xf>
    <xf numFmtId="0" fontId="58" fillId="0" borderId="49" xfId="0" applyFont="1" applyFill="1" applyBorder="1" applyAlignment="1">
      <alignment wrapText="1"/>
    </xf>
    <xf numFmtId="0" fontId="58" fillId="0" borderId="49" xfId="0" applyFont="1" applyFill="1" applyBorder="1" applyAlignment="1">
      <alignment horizontal="center"/>
    </xf>
    <xf numFmtId="0" fontId="55" fillId="0" borderId="9" xfId="0" applyFont="1" applyFill="1" applyBorder="1" applyAlignment="1">
      <alignment vertical="top" wrapText="1"/>
    </xf>
    <xf numFmtId="0" fontId="60" fillId="0" borderId="9" xfId="0" applyFont="1" applyFill="1" applyBorder="1"/>
    <xf numFmtId="0" fontId="55" fillId="0" borderId="9" xfId="0" applyFont="1" applyFill="1" applyBorder="1"/>
    <xf numFmtId="0" fontId="58" fillId="0" borderId="49" xfId="0" applyFont="1" applyFill="1" applyBorder="1" applyAlignment="1">
      <alignment vertical="top" wrapText="1"/>
    </xf>
    <xf numFmtId="0" fontId="58" fillId="0" borderId="21" xfId="0" applyFont="1" applyFill="1" applyBorder="1"/>
    <xf numFmtId="0" fontId="58" fillId="0" borderId="5" xfId="0" applyFont="1" applyFill="1" applyBorder="1"/>
    <xf numFmtId="0" fontId="58" fillId="0" borderId="18" xfId="0" applyFont="1" applyFill="1" applyBorder="1"/>
    <xf numFmtId="0" fontId="58" fillId="0" borderId="34" xfId="0" applyFont="1" applyFill="1" applyBorder="1"/>
    <xf numFmtId="0" fontId="58" fillId="0" borderId="10" xfId="0" applyFont="1" applyFill="1" applyBorder="1"/>
    <xf numFmtId="0" fontId="58" fillId="0" borderId="49" xfId="0" applyFont="1" applyFill="1" applyBorder="1"/>
    <xf numFmtId="0" fontId="58" fillId="0" borderId="75" xfId="0" applyFont="1" applyFill="1" applyBorder="1"/>
    <xf numFmtId="0" fontId="58" fillId="0" borderId="24" xfId="0" applyFont="1" applyFill="1" applyBorder="1"/>
    <xf numFmtId="0" fontId="24" fillId="0" borderId="56" xfId="0" applyFont="1" applyFill="1" applyBorder="1" applyAlignment="1">
      <alignment horizontal="center"/>
    </xf>
    <xf numFmtId="0" fontId="50" fillId="0" borderId="11" xfId="0" applyFont="1" applyFill="1" applyBorder="1"/>
    <xf numFmtId="0" fontId="40" fillId="0" borderId="79" xfId="0" applyFont="1" applyFill="1" applyBorder="1" applyAlignment="1">
      <alignment horizontal="center"/>
    </xf>
    <xf numFmtId="0" fontId="18" fillId="0" borderId="93" xfId="0" applyFont="1" applyFill="1" applyBorder="1" applyAlignment="1">
      <alignment horizontal="center"/>
    </xf>
    <xf numFmtId="0" fontId="17" fillId="0" borderId="94" xfId="0" applyFont="1" applyFill="1" applyBorder="1" applyAlignment="1">
      <alignment horizontal="center"/>
    </xf>
    <xf numFmtId="0" fontId="5" fillId="0" borderId="95" xfId="0" applyFont="1" applyFill="1" applyBorder="1" applyAlignment="1">
      <alignment horizontal="center"/>
    </xf>
    <xf numFmtId="0" fontId="18" fillId="0" borderId="97" xfId="0" applyFont="1" applyFill="1" applyBorder="1" applyAlignment="1">
      <alignment horizontal="centerContinuous"/>
    </xf>
    <xf numFmtId="0" fontId="0" fillId="0" borderId="98" xfId="0" applyFill="1" applyBorder="1" applyAlignment="1">
      <alignment horizontal="center"/>
    </xf>
    <xf numFmtId="0" fontId="6" fillId="0" borderId="97" xfId="0" applyFont="1" applyFill="1" applyBorder="1" applyAlignment="1">
      <alignment horizontal="centerContinuous"/>
    </xf>
    <xf numFmtId="0" fontId="4" fillId="0" borderId="98" xfId="0" applyFont="1" applyFill="1" applyBorder="1" applyAlignment="1">
      <alignment horizontal="centerContinuous"/>
    </xf>
    <xf numFmtId="0" fontId="41" fillId="0" borderId="97" xfId="0" applyFont="1" applyFill="1" applyBorder="1"/>
    <xf numFmtId="14" fontId="29" fillId="0" borderId="99" xfId="0" applyNumberFormat="1" applyFont="1" applyFill="1" applyBorder="1" applyAlignment="1">
      <alignment horizontal="center"/>
    </xf>
    <xf numFmtId="0" fontId="38" fillId="0" borderId="96" xfId="0" applyFont="1" applyFill="1" applyBorder="1" applyAlignment="1">
      <alignment horizontal="center"/>
    </xf>
    <xf numFmtId="0" fontId="38" fillId="0" borderId="97" xfId="0" applyFont="1" applyFill="1" applyBorder="1" applyAlignment="1">
      <alignment horizontal="center"/>
    </xf>
    <xf numFmtId="0" fontId="54" fillId="0" borderId="63" xfId="0" applyFont="1" applyFill="1" applyBorder="1" applyAlignment="1">
      <alignment horizontal="center" vertical="top" wrapText="1"/>
    </xf>
    <xf numFmtId="0" fontId="59" fillId="0" borderId="5" xfId="0" applyFont="1" applyFill="1" applyBorder="1" applyAlignment="1">
      <alignment vertical="top" wrapText="1"/>
    </xf>
    <xf numFmtId="0" fontId="5" fillId="0" borderId="2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31" fillId="0" borderId="21" xfId="0" applyFont="1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31" fillId="0" borderId="92" xfId="0" applyFont="1" applyFill="1" applyBorder="1" applyAlignment="1">
      <alignment horizontal="center" wrapText="1"/>
    </xf>
    <xf numFmtId="0" fontId="0" fillId="0" borderId="86" xfId="0" applyFill="1" applyBorder="1" applyAlignment="1">
      <alignment horizontal="center" wrapText="1"/>
    </xf>
    <xf numFmtId="0" fontId="0" fillId="0" borderId="53" xfId="0" applyFill="1" applyBorder="1" applyAlignment="1">
      <alignment horizontal="center" wrapText="1"/>
    </xf>
    <xf numFmtId="0" fontId="24" fillId="0" borderId="52" xfId="0" applyFont="1" applyFill="1" applyBorder="1"/>
    <xf numFmtId="4" fontId="31" fillId="0" borderId="58" xfId="0" applyNumberFormat="1" applyFont="1" applyFill="1" applyBorder="1"/>
    <xf numFmtId="0" fontId="24" fillId="0" borderId="0" xfId="0" applyFont="1" applyFill="1" applyBorder="1"/>
    <xf numFmtId="4" fontId="31" fillId="0" borderId="66" xfId="0" applyNumberFormat="1" applyFont="1" applyFill="1" applyBorder="1"/>
    <xf numFmtId="0" fontId="24" fillId="0" borderId="48" xfId="0" applyFont="1" applyFill="1" applyBorder="1" applyAlignment="1">
      <alignment wrapText="1"/>
    </xf>
    <xf numFmtId="0" fontId="24" fillId="0" borderId="0" xfId="0" applyFont="1" applyFill="1" applyBorder="1" applyAlignment="1">
      <alignment horizontal="left" wrapText="1"/>
    </xf>
    <xf numFmtId="4" fontId="42" fillId="0" borderId="58" xfId="0" applyNumberFormat="1" applyFont="1" applyFill="1" applyBorder="1"/>
    <xf numFmtId="0" fontId="5" fillId="0" borderId="48" xfId="0" applyFont="1" applyFill="1" applyBorder="1" applyAlignment="1">
      <alignment wrapText="1"/>
    </xf>
    <xf numFmtId="4" fontId="42" fillId="0" borderId="46" xfId="0" applyNumberFormat="1" applyFont="1" applyFill="1" applyBorder="1"/>
    <xf numFmtId="0" fontId="24" fillId="0" borderId="48" xfId="0" applyFont="1" applyFill="1" applyBorder="1"/>
    <xf numFmtId="4" fontId="9" fillId="0" borderId="58" xfId="0" applyNumberFormat="1" applyFont="1" applyFill="1" applyBorder="1" applyAlignment="1">
      <alignment horizontal="right"/>
    </xf>
    <xf numFmtId="4" fontId="24" fillId="0" borderId="46" xfId="0" applyNumberFormat="1" applyFont="1" applyFill="1" applyBorder="1" applyAlignment="1">
      <alignment horizontal="right"/>
    </xf>
    <xf numFmtId="0" fontId="5" fillId="0" borderId="48" xfId="0" applyFont="1" applyFill="1" applyBorder="1" applyAlignment="1">
      <alignment vertical="top" wrapText="1"/>
    </xf>
    <xf numFmtId="4" fontId="42" fillId="0" borderId="66" xfId="0" applyNumberFormat="1" applyFont="1" applyFill="1" applyBorder="1"/>
    <xf numFmtId="0" fontId="24" fillId="0" borderId="50" xfId="0" applyFont="1" applyFill="1" applyBorder="1"/>
    <xf numFmtId="4" fontId="9" fillId="0" borderId="47" xfId="0" applyNumberFormat="1" applyFont="1" applyFill="1" applyBorder="1" applyAlignment="1">
      <alignment horizontal="right"/>
    </xf>
    <xf numFmtId="4" fontId="16" fillId="0" borderId="58" xfId="0" applyNumberFormat="1" applyFont="1" applyFill="1" applyBorder="1" applyAlignment="1">
      <alignment horizontal="right"/>
    </xf>
    <xf numFmtId="4" fontId="31" fillId="0" borderId="87" xfId="0" applyNumberFormat="1" applyFont="1" applyFill="1" applyBorder="1"/>
    <xf numFmtId="0" fontId="5" fillId="0" borderId="50" xfId="0" applyFont="1" applyFill="1" applyBorder="1"/>
    <xf numFmtId="4" fontId="24" fillId="0" borderId="66" xfId="0" applyNumberFormat="1" applyFont="1" applyFill="1" applyBorder="1" applyAlignment="1">
      <alignment horizontal="right"/>
    </xf>
    <xf numFmtId="0" fontId="24" fillId="0" borderId="6" xfId="0" applyFont="1" applyFill="1" applyBorder="1"/>
    <xf numFmtId="4" fontId="31" fillId="0" borderId="12" xfId="0" applyNumberFormat="1" applyFont="1" applyFill="1" applyBorder="1"/>
    <xf numFmtId="4" fontId="31" fillId="0" borderId="55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49" zoomScaleNormal="100" workbookViewId="0">
      <selection activeCell="C7" sqref="C7"/>
    </sheetView>
  </sheetViews>
  <sheetFormatPr defaultRowHeight="12.75" x14ac:dyDescent="0.2"/>
  <cols>
    <col min="1" max="1" width="6.7109375" customWidth="1"/>
    <col min="2" max="2" width="7.7109375" customWidth="1"/>
    <col min="3" max="3" width="54.5703125" customWidth="1"/>
    <col min="4" max="4" width="15.28515625" customWidth="1"/>
  </cols>
  <sheetData>
    <row r="1" spans="1:4" s="89" customFormat="1" x14ac:dyDescent="0.2">
      <c r="A1" s="144" t="s">
        <v>0</v>
      </c>
      <c r="B1" s="144"/>
      <c r="C1" s="89" t="s">
        <v>240</v>
      </c>
    </row>
    <row r="2" spans="1:4" s="89" customFormat="1" ht="21" thickBot="1" x14ac:dyDescent="0.35">
      <c r="A2" s="145" t="s">
        <v>0</v>
      </c>
      <c r="B2" s="146" t="s">
        <v>0</v>
      </c>
      <c r="C2" s="147" t="s">
        <v>236</v>
      </c>
    </row>
    <row r="3" spans="1:4" s="89" customFormat="1" x14ac:dyDescent="0.2">
      <c r="A3" s="455" t="s">
        <v>1</v>
      </c>
      <c r="B3" s="455" t="s">
        <v>2</v>
      </c>
      <c r="C3" s="458" t="s">
        <v>3</v>
      </c>
      <c r="D3" s="461" t="s">
        <v>179</v>
      </c>
    </row>
    <row r="4" spans="1:4" s="89" customFormat="1" x14ac:dyDescent="0.2">
      <c r="A4" s="456"/>
      <c r="B4" s="456"/>
      <c r="C4" s="459"/>
      <c r="D4" s="462"/>
    </row>
    <row r="5" spans="1:4" s="89" customFormat="1" ht="13.5" thickBot="1" x14ac:dyDescent="0.25">
      <c r="A5" s="457"/>
      <c r="B5" s="457"/>
      <c r="C5" s="460"/>
      <c r="D5" s="463"/>
    </row>
    <row r="6" spans="1:4" s="89" customFormat="1" ht="18" x14ac:dyDescent="0.25">
      <c r="A6" s="148"/>
      <c r="B6" s="149">
        <v>1</v>
      </c>
      <c r="C6" s="150" t="s">
        <v>4</v>
      </c>
      <c r="D6" s="128"/>
    </row>
    <row r="7" spans="1:4" s="89" customFormat="1" ht="15.75" x14ac:dyDescent="0.25">
      <c r="A7" s="1"/>
      <c r="B7" s="151">
        <v>11</v>
      </c>
      <c r="C7" s="152" t="s">
        <v>5</v>
      </c>
      <c r="D7" s="127"/>
    </row>
    <row r="8" spans="1:4" s="89" customFormat="1" ht="15" x14ac:dyDescent="0.2">
      <c r="A8" s="1"/>
      <c r="B8" s="2">
        <v>1111</v>
      </c>
      <c r="C8" s="3" t="s">
        <v>6</v>
      </c>
      <c r="D8" s="100">
        <v>500</v>
      </c>
    </row>
    <row r="9" spans="1:4" s="89" customFormat="1" ht="15" x14ac:dyDescent="0.2">
      <c r="A9" s="1"/>
      <c r="B9" s="2">
        <v>1112</v>
      </c>
      <c r="C9" s="3" t="s">
        <v>7</v>
      </c>
      <c r="D9" s="100">
        <v>10</v>
      </c>
    </row>
    <row r="10" spans="1:4" s="89" customFormat="1" ht="15" x14ac:dyDescent="0.2">
      <c r="A10" s="1"/>
      <c r="B10" s="2">
        <v>1113</v>
      </c>
      <c r="C10" s="3" t="s">
        <v>8</v>
      </c>
      <c r="D10" s="250">
        <v>50</v>
      </c>
    </row>
    <row r="11" spans="1:4" s="89" customFormat="1" ht="15" x14ac:dyDescent="0.2">
      <c r="A11" s="1"/>
      <c r="B11" s="2">
        <v>1121</v>
      </c>
      <c r="C11" s="3" t="s">
        <v>9</v>
      </c>
      <c r="D11" s="100">
        <v>500</v>
      </c>
    </row>
    <row r="12" spans="1:4" s="89" customFormat="1" ht="15.75" thickBot="1" x14ac:dyDescent="0.25">
      <c r="A12" s="153"/>
      <c r="B12" s="154">
        <v>1211</v>
      </c>
      <c r="C12" s="155" t="s">
        <v>10</v>
      </c>
      <c r="D12" s="101">
        <v>1100</v>
      </c>
    </row>
    <row r="13" spans="1:4" s="89" customFormat="1" ht="16.5" thickBot="1" x14ac:dyDescent="0.3">
      <c r="A13" s="156"/>
      <c r="B13" s="157">
        <v>11</v>
      </c>
      <c r="C13" s="158" t="s">
        <v>11</v>
      </c>
      <c r="D13" s="129">
        <f>SUM(D8:D12)</f>
        <v>2160</v>
      </c>
    </row>
    <row r="14" spans="1:4" s="89" customFormat="1" x14ac:dyDescent="0.2">
      <c r="A14" s="159"/>
      <c r="B14" s="160"/>
      <c r="C14" s="161"/>
      <c r="D14" s="107"/>
    </row>
    <row r="15" spans="1:4" s="89" customFormat="1" ht="15.75" x14ac:dyDescent="0.25">
      <c r="A15" s="1"/>
      <c r="B15" s="151">
        <v>13</v>
      </c>
      <c r="C15" s="162" t="s">
        <v>12</v>
      </c>
      <c r="D15" s="100"/>
    </row>
    <row r="16" spans="1:4" s="89" customFormat="1" ht="15" x14ac:dyDescent="0.2">
      <c r="A16" s="1"/>
      <c r="B16" s="2">
        <v>1345</v>
      </c>
      <c r="C16" s="247" t="s">
        <v>227</v>
      </c>
      <c r="D16" s="100">
        <v>100</v>
      </c>
    </row>
    <row r="17" spans="1:4" s="89" customFormat="1" ht="15" x14ac:dyDescent="0.2">
      <c r="A17" s="1" t="s">
        <v>0</v>
      </c>
      <c r="B17" s="2">
        <v>1341</v>
      </c>
      <c r="C17" s="3" t="s">
        <v>13</v>
      </c>
      <c r="D17" s="100">
        <v>4</v>
      </c>
    </row>
    <row r="18" spans="1:4" s="89" customFormat="1" ht="15" x14ac:dyDescent="0.2">
      <c r="A18" s="1"/>
      <c r="B18" s="2">
        <v>1342</v>
      </c>
      <c r="C18" s="3" t="s">
        <v>228</v>
      </c>
      <c r="D18" s="100">
        <v>0</v>
      </c>
    </row>
    <row r="19" spans="1:4" s="89" customFormat="1" ht="15" x14ac:dyDescent="0.2">
      <c r="A19" s="1"/>
      <c r="B19" s="2">
        <v>1343</v>
      </c>
      <c r="C19" s="3" t="s">
        <v>14</v>
      </c>
      <c r="D19" s="100">
        <v>2</v>
      </c>
    </row>
    <row r="20" spans="1:4" s="89" customFormat="1" ht="15" x14ac:dyDescent="0.2">
      <c r="A20" s="1"/>
      <c r="B20" s="2">
        <v>1381</v>
      </c>
      <c r="C20" s="3" t="s">
        <v>229</v>
      </c>
      <c r="D20" s="100">
        <v>20</v>
      </c>
    </row>
    <row r="21" spans="1:4" s="89" customFormat="1" ht="15.75" thickBot="1" x14ac:dyDescent="0.25">
      <c r="A21" s="1"/>
      <c r="B21" s="2">
        <v>1361</v>
      </c>
      <c r="C21" s="3" t="s">
        <v>230</v>
      </c>
      <c r="D21" s="100">
        <v>4</v>
      </c>
    </row>
    <row r="22" spans="1:4" s="89" customFormat="1" ht="16.5" thickBot="1" x14ac:dyDescent="0.3">
      <c r="A22" s="156"/>
      <c r="B22" s="164">
        <v>13</v>
      </c>
      <c r="C22" s="165" t="s">
        <v>15</v>
      </c>
      <c r="D22" s="129">
        <f>SUM(D16:D21)</f>
        <v>130</v>
      </c>
    </row>
    <row r="23" spans="1:4" s="89" customFormat="1" x14ac:dyDescent="0.2">
      <c r="A23" s="159"/>
      <c r="B23" s="166"/>
      <c r="C23" s="167"/>
      <c r="D23" s="107"/>
    </row>
    <row r="24" spans="1:4" s="89" customFormat="1" ht="15.75" x14ac:dyDescent="0.25">
      <c r="A24" s="1"/>
      <c r="B24" s="151">
        <v>15</v>
      </c>
      <c r="C24" s="162" t="s">
        <v>16</v>
      </c>
      <c r="D24" s="100"/>
    </row>
    <row r="25" spans="1:4" s="89" customFormat="1" ht="15.75" thickBot="1" x14ac:dyDescent="0.25">
      <c r="A25" s="153"/>
      <c r="B25" s="154">
        <v>1511</v>
      </c>
      <c r="C25" s="155" t="s">
        <v>17</v>
      </c>
      <c r="D25" s="101">
        <v>120</v>
      </c>
    </row>
    <row r="26" spans="1:4" s="89" customFormat="1" ht="16.5" thickBot="1" x14ac:dyDescent="0.3">
      <c r="A26" s="156"/>
      <c r="B26" s="168">
        <v>15</v>
      </c>
      <c r="C26" s="169" t="s">
        <v>18</v>
      </c>
      <c r="D26" s="129">
        <f>SUM(D25)</f>
        <v>120</v>
      </c>
    </row>
    <row r="27" spans="1:4" s="89" customFormat="1" ht="13.5" thickBot="1" x14ac:dyDescent="0.25">
      <c r="A27" s="163"/>
      <c r="B27" s="170"/>
      <c r="C27" s="171"/>
      <c r="D27" s="136"/>
    </row>
    <row r="28" spans="1:4" s="89" customFormat="1" ht="16.5" thickBot="1" x14ac:dyDescent="0.3">
      <c r="A28" s="156"/>
      <c r="B28" s="172">
        <v>1</v>
      </c>
      <c r="C28" s="213" t="s">
        <v>19</v>
      </c>
      <c r="D28" s="135">
        <f>D13+D22+D26</f>
        <v>2410</v>
      </c>
    </row>
    <row r="29" spans="1:4" s="89" customFormat="1" x14ac:dyDescent="0.2">
      <c r="A29" s="159"/>
      <c r="B29" s="166"/>
      <c r="C29" s="161"/>
      <c r="D29" s="107"/>
    </row>
    <row r="30" spans="1:4" s="89" customFormat="1" ht="18" x14ac:dyDescent="0.25">
      <c r="A30" s="1"/>
      <c r="B30" s="174">
        <v>2</v>
      </c>
      <c r="C30" s="175" t="s">
        <v>20</v>
      </c>
      <c r="D30" s="100"/>
    </row>
    <row r="31" spans="1:4" s="89" customFormat="1" ht="15.75" x14ac:dyDescent="0.25">
      <c r="A31" s="1"/>
      <c r="B31" s="176">
        <v>21</v>
      </c>
      <c r="C31" s="177" t="s">
        <v>21</v>
      </c>
      <c r="D31" s="100"/>
    </row>
    <row r="32" spans="1:4" s="89" customFormat="1" ht="14.25" x14ac:dyDescent="0.2">
      <c r="A32" s="255">
        <v>1019</v>
      </c>
      <c r="B32" s="178">
        <v>2131</v>
      </c>
      <c r="C32" s="256" t="s">
        <v>208</v>
      </c>
      <c r="D32" s="100">
        <v>0.6</v>
      </c>
    </row>
    <row r="33" spans="1:4" s="89" customFormat="1" ht="14.25" x14ac:dyDescent="0.2">
      <c r="A33" s="191">
        <v>2321</v>
      </c>
      <c r="B33" s="192">
        <v>2111</v>
      </c>
      <c r="C33" s="179" t="s">
        <v>243</v>
      </c>
      <c r="D33" s="100">
        <v>88.5</v>
      </c>
    </row>
    <row r="34" spans="1:4" s="89" customFormat="1" ht="14.25" x14ac:dyDescent="0.2">
      <c r="A34" s="191">
        <v>3722</v>
      </c>
      <c r="B34" s="192">
        <v>2111</v>
      </c>
      <c r="C34" s="179" t="s">
        <v>241</v>
      </c>
      <c r="D34" s="100">
        <v>5</v>
      </c>
    </row>
    <row r="35" spans="1:4" s="89" customFormat="1" ht="14.25" x14ac:dyDescent="0.2">
      <c r="A35" s="191">
        <v>5512</v>
      </c>
      <c r="B35" s="192">
        <v>2111</v>
      </c>
      <c r="C35" s="179" t="s">
        <v>242</v>
      </c>
      <c r="D35" s="250">
        <v>1</v>
      </c>
    </row>
    <row r="36" spans="1:4" s="89" customFormat="1" ht="14.25" x14ac:dyDescent="0.2">
      <c r="A36" s="191">
        <v>3725</v>
      </c>
      <c r="B36" s="192">
        <v>2324</v>
      </c>
      <c r="C36" s="179" t="s">
        <v>231</v>
      </c>
      <c r="D36" s="250">
        <v>50</v>
      </c>
    </row>
    <row r="37" spans="1:4" s="89" customFormat="1" ht="14.25" x14ac:dyDescent="0.2">
      <c r="A37" s="191">
        <v>6171</v>
      </c>
      <c r="B37" s="192">
        <v>2111</v>
      </c>
      <c r="C37" s="179" t="s">
        <v>201</v>
      </c>
      <c r="D37" s="100">
        <v>5</v>
      </c>
    </row>
    <row r="38" spans="1:4" s="89" customFormat="1" ht="14.25" x14ac:dyDescent="0.2">
      <c r="A38" s="191">
        <v>6171</v>
      </c>
      <c r="B38" s="192">
        <v>2132</v>
      </c>
      <c r="C38" s="179" t="s">
        <v>232</v>
      </c>
      <c r="D38" s="100">
        <v>0</v>
      </c>
    </row>
    <row r="39" spans="1:4" s="89" customFormat="1" ht="14.25" x14ac:dyDescent="0.2">
      <c r="A39" s="191">
        <v>6310</v>
      </c>
      <c r="B39" s="192">
        <v>2141</v>
      </c>
      <c r="C39" s="179" t="s">
        <v>233</v>
      </c>
      <c r="D39" s="100">
        <v>2</v>
      </c>
    </row>
    <row r="40" spans="1:4" s="89" customFormat="1" ht="14.25" x14ac:dyDescent="0.2">
      <c r="A40" s="191">
        <v>4379</v>
      </c>
      <c r="B40" s="192">
        <v>2111</v>
      </c>
      <c r="C40" s="179" t="s">
        <v>209</v>
      </c>
      <c r="D40" s="100">
        <v>160</v>
      </c>
    </row>
    <row r="41" spans="1:4" s="89" customFormat="1" ht="16.5" thickBot="1" x14ac:dyDescent="0.3">
      <c r="A41" s="181"/>
      <c r="B41" s="182"/>
      <c r="C41" s="251" t="s">
        <v>20</v>
      </c>
      <c r="D41" s="252">
        <f>SUM(D32:D40)</f>
        <v>312.10000000000002</v>
      </c>
    </row>
    <row r="42" spans="1:4" s="89" customFormat="1" ht="16.5" thickBot="1" x14ac:dyDescent="0.3">
      <c r="A42" s="214"/>
      <c r="B42" s="215" t="s">
        <v>0</v>
      </c>
      <c r="C42" s="216" t="s">
        <v>0</v>
      </c>
      <c r="D42" s="219">
        <v>0</v>
      </c>
    </row>
    <row r="43" spans="1:4" s="89" customFormat="1" ht="16.5" thickBot="1" x14ac:dyDescent="0.3">
      <c r="A43" s="15" t="s">
        <v>22</v>
      </c>
      <c r="B43" s="183"/>
      <c r="C43" s="173" t="s">
        <v>23</v>
      </c>
      <c r="D43" s="253">
        <f>D28+D41+D42</f>
        <v>2722.1</v>
      </c>
    </row>
    <row r="44" spans="1:4" s="89" customFormat="1" ht="18" x14ac:dyDescent="0.25">
      <c r="A44" s="9"/>
      <c r="B44" s="174">
        <v>4</v>
      </c>
      <c r="C44" s="175" t="s">
        <v>24</v>
      </c>
      <c r="D44" s="107"/>
    </row>
    <row r="45" spans="1:4" s="89" customFormat="1" ht="15" thickBot="1" x14ac:dyDescent="0.25">
      <c r="A45" s="193"/>
      <c r="B45" s="192">
        <v>4112</v>
      </c>
      <c r="C45" s="179" t="s">
        <v>137</v>
      </c>
      <c r="D45" s="194">
        <v>70.5</v>
      </c>
    </row>
    <row r="46" spans="1:4" s="89" customFormat="1" ht="16.5" thickBot="1" x14ac:dyDescent="0.3">
      <c r="A46" s="214"/>
      <c r="B46" s="217">
        <v>4</v>
      </c>
      <c r="C46" s="213" t="s">
        <v>26</v>
      </c>
      <c r="D46" s="219">
        <f>SUM(D45:D45)</f>
        <v>70.5</v>
      </c>
    </row>
    <row r="47" spans="1:4" s="89" customFormat="1" ht="16.5" thickBot="1" x14ac:dyDescent="0.3">
      <c r="A47" s="53" t="s">
        <v>27</v>
      </c>
      <c r="B47" s="184"/>
      <c r="C47" s="173" t="s">
        <v>28</v>
      </c>
      <c r="D47" s="254">
        <f>D46+D43</f>
        <v>2792.6</v>
      </c>
    </row>
    <row r="48" spans="1:4" s="89" customFormat="1" ht="16.5" thickBot="1" x14ac:dyDescent="0.3">
      <c r="A48" s="21" t="s">
        <v>25</v>
      </c>
      <c r="B48" s="185"/>
      <c r="C48" s="186" t="s">
        <v>0</v>
      </c>
      <c r="D48" s="218"/>
    </row>
    <row r="49" spans="1:4" s="89" customFormat="1" ht="16.5" thickBot="1" x14ac:dyDescent="0.3">
      <c r="A49" s="15"/>
      <c r="B49" s="172"/>
      <c r="C49" s="173" t="s">
        <v>29</v>
      </c>
      <c r="D49" s="254">
        <f>D47-D48</f>
        <v>2792.6</v>
      </c>
    </row>
    <row r="50" spans="1:4" s="89" customFormat="1" x14ac:dyDescent="0.2"/>
    <row r="51" spans="1:4" s="89" customFormat="1" x14ac:dyDescent="0.2"/>
    <row r="52" spans="1:4" s="89" customFormat="1" x14ac:dyDescent="0.2">
      <c r="B52" s="143"/>
      <c r="C52" s="89" t="s">
        <v>0</v>
      </c>
    </row>
    <row r="53" spans="1:4" s="89" customFormat="1" x14ac:dyDescent="0.2"/>
    <row r="54" spans="1:4" s="89" customFormat="1" x14ac:dyDescent="0.2"/>
    <row r="55" spans="1:4" s="89" customFormat="1" x14ac:dyDescent="0.2"/>
    <row r="56" spans="1:4" s="89" customFormat="1" x14ac:dyDescent="0.2"/>
    <row r="57" spans="1:4" s="89" customFormat="1" x14ac:dyDescent="0.2"/>
    <row r="58" spans="1:4" s="89" customFormat="1" x14ac:dyDescent="0.2"/>
    <row r="59" spans="1:4" s="89" customFormat="1" x14ac:dyDescent="0.2"/>
    <row r="60" spans="1:4" s="89" customFormat="1" x14ac:dyDescent="0.2"/>
    <row r="61" spans="1:4" s="89" customFormat="1" x14ac:dyDescent="0.2"/>
    <row r="62" spans="1:4" s="89" customFormat="1" x14ac:dyDescent="0.2"/>
    <row r="63" spans="1:4" s="89" customFormat="1" x14ac:dyDescent="0.2"/>
    <row r="64" spans="1:4" s="89" customFormat="1" x14ac:dyDescent="0.2"/>
    <row r="65" s="89" customFormat="1" x14ac:dyDescent="0.2"/>
    <row r="66" s="89" customFormat="1" x14ac:dyDescent="0.2"/>
    <row r="67" s="89" customFormat="1" x14ac:dyDescent="0.2"/>
    <row r="68" s="89" customFormat="1" x14ac:dyDescent="0.2"/>
    <row r="69" s="89" customFormat="1" x14ac:dyDescent="0.2"/>
    <row r="70" s="89" customFormat="1" x14ac:dyDescent="0.2"/>
    <row r="71" s="89" customFormat="1" x14ac:dyDescent="0.2"/>
    <row r="72" s="89" customFormat="1" x14ac:dyDescent="0.2"/>
  </sheetData>
  <mergeCells count="4">
    <mergeCell ref="A3:A5"/>
    <mergeCell ref="B3:B5"/>
    <mergeCell ref="C3:C5"/>
    <mergeCell ref="D3:D5"/>
  </mergeCells>
  <phoneticPr fontId="0" type="noConversion"/>
  <printOptions headings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>
    <oddFooter>&amp;L
&amp;D&amp;T&amp;C&amp;F&amp;R
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9"/>
  <sheetViews>
    <sheetView tabSelected="1" workbookViewId="0">
      <selection activeCell="E315" sqref="E315"/>
    </sheetView>
  </sheetViews>
  <sheetFormatPr defaultRowHeight="12.75" x14ac:dyDescent="0.2"/>
  <cols>
    <col min="1" max="1" width="6.85546875" style="89" customWidth="1"/>
    <col min="2" max="2" width="8.28515625" style="89" customWidth="1"/>
    <col min="3" max="3" width="6.140625" style="89" customWidth="1"/>
    <col min="4" max="4" width="50" style="89" customWidth="1"/>
    <col min="5" max="5" width="14.85546875" style="89" customWidth="1"/>
    <col min="6" max="29" width="9.140625" style="89"/>
  </cols>
  <sheetData>
    <row r="1" spans="1:29" ht="16.5" thickTop="1" x14ac:dyDescent="0.25">
      <c r="A1" s="451" t="s">
        <v>180</v>
      </c>
      <c r="B1" s="452" t="s">
        <v>244</v>
      </c>
      <c r="C1" s="445"/>
      <c r="D1" s="447" t="s">
        <v>239</v>
      </c>
      <c r="E1" s="449" t="s">
        <v>0</v>
      </c>
      <c r="F1" s="288"/>
    </row>
    <row r="2" spans="1:29" ht="18.75" thickBot="1" x14ac:dyDescent="0.3">
      <c r="A2" s="443"/>
      <c r="B2" s="442"/>
      <c r="C2" s="118"/>
      <c r="D2" s="119" t="s">
        <v>223</v>
      </c>
      <c r="E2" s="450" t="s">
        <v>0</v>
      </c>
    </row>
    <row r="3" spans="1:29" ht="14.25" thickTop="1" thickBot="1" x14ac:dyDescent="0.25">
      <c r="A3" s="444"/>
      <c r="B3" s="120"/>
      <c r="C3" s="446"/>
      <c r="D3" s="448"/>
      <c r="E3" s="144" t="s">
        <v>0</v>
      </c>
    </row>
    <row r="4" spans="1:29" ht="12.75" customHeight="1" x14ac:dyDescent="0.2">
      <c r="A4" s="400" t="s">
        <v>1</v>
      </c>
      <c r="B4" s="122" t="s">
        <v>2</v>
      </c>
      <c r="C4" s="123" t="s">
        <v>30</v>
      </c>
      <c r="D4" s="124" t="s">
        <v>3</v>
      </c>
      <c r="E4" s="464" t="s">
        <v>178</v>
      </c>
    </row>
    <row r="5" spans="1:29" x14ac:dyDescent="0.2">
      <c r="A5" s="303"/>
      <c r="B5" s="71"/>
      <c r="C5" s="125" t="s">
        <v>31</v>
      </c>
      <c r="D5" s="126"/>
      <c r="E5" s="465"/>
    </row>
    <row r="6" spans="1:29" ht="16.5" customHeight="1" thickBot="1" x14ac:dyDescent="0.25">
      <c r="A6" s="422"/>
      <c r="B6" s="287"/>
      <c r="C6" s="401"/>
      <c r="D6" s="286"/>
      <c r="E6" s="466"/>
    </row>
    <row r="7" spans="1:29" ht="13.5" thickTop="1" x14ac:dyDescent="0.2">
      <c r="A7" s="298"/>
      <c r="B7" s="18"/>
      <c r="C7" s="309"/>
      <c r="D7" s="20"/>
      <c r="E7" s="289"/>
      <c r="F7" s="288"/>
    </row>
    <row r="8" spans="1:29" ht="15.75" x14ac:dyDescent="0.25">
      <c r="A8" s="297">
        <v>2</v>
      </c>
      <c r="B8" s="5"/>
      <c r="C8" s="11"/>
      <c r="D8" s="380" t="s">
        <v>183</v>
      </c>
      <c r="E8" s="290"/>
      <c r="F8" s="288"/>
    </row>
    <row r="9" spans="1:29" x14ac:dyDescent="0.2">
      <c r="A9" s="294">
        <v>2141</v>
      </c>
      <c r="B9" s="9" t="s">
        <v>0</v>
      </c>
      <c r="C9" s="9"/>
      <c r="D9" s="271" t="s">
        <v>0</v>
      </c>
      <c r="E9" s="272">
        <v>0</v>
      </c>
      <c r="F9" s="288"/>
    </row>
    <row r="10" spans="1:29" ht="13.5" thickBot="1" x14ac:dyDescent="0.25">
      <c r="A10" s="295"/>
      <c r="B10" s="71">
        <v>5171</v>
      </c>
      <c r="C10" s="25"/>
      <c r="D10" s="271" t="s">
        <v>185</v>
      </c>
      <c r="E10" s="291">
        <v>20</v>
      </c>
      <c r="F10" s="288"/>
    </row>
    <row r="11" spans="1:29" s="246" customFormat="1" ht="13.5" thickBot="1" x14ac:dyDescent="0.25">
      <c r="A11" s="297"/>
      <c r="B11" s="9">
        <v>5212</v>
      </c>
      <c r="C11" s="9"/>
      <c r="D11" s="271" t="s">
        <v>251</v>
      </c>
      <c r="E11" s="272">
        <v>100</v>
      </c>
      <c r="F11" s="288"/>
      <c r="G11" s="143"/>
      <c r="H11" s="143"/>
      <c r="I11" s="143"/>
      <c r="J11" s="143"/>
      <c r="K11" s="143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</row>
    <row r="12" spans="1:29" s="257" customFormat="1" ht="13.5" thickBot="1" x14ac:dyDescent="0.25">
      <c r="A12" s="363" t="s">
        <v>0</v>
      </c>
      <c r="B12" s="379"/>
      <c r="C12" s="284"/>
      <c r="D12" s="467" t="s">
        <v>34</v>
      </c>
      <c r="E12" s="468">
        <f>SUM(E9:E11)</f>
        <v>120</v>
      </c>
      <c r="F12" s="288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</row>
    <row r="13" spans="1:29" ht="16.5" thickTop="1" x14ac:dyDescent="0.25">
      <c r="A13" s="300">
        <v>2143</v>
      </c>
      <c r="B13" s="19">
        <v>5169</v>
      </c>
      <c r="C13" s="277" t="s">
        <v>0</v>
      </c>
      <c r="D13" s="292" t="s">
        <v>266</v>
      </c>
      <c r="E13" s="299">
        <v>3</v>
      </c>
      <c r="F13" s="288"/>
    </row>
    <row r="14" spans="1:29" ht="13.5" thickBot="1" x14ac:dyDescent="0.25">
      <c r="A14" s="301" t="s">
        <v>0</v>
      </c>
      <c r="B14" s="284"/>
      <c r="C14" s="284"/>
      <c r="D14" s="469" t="s">
        <v>34</v>
      </c>
      <c r="E14" s="470">
        <f>SUM(E13)</f>
        <v>3</v>
      </c>
      <c r="F14" s="288"/>
    </row>
    <row r="15" spans="1:29" ht="16.5" thickTop="1" x14ac:dyDescent="0.25">
      <c r="A15" s="300">
        <v>2212</v>
      </c>
      <c r="B15" s="382"/>
      <c r="C15" s="381" t="s">
        <v>0</v>
      </c>
      <c r="D15" s="423" t="s">
        <v>205</v>
      </c>
      <c r="E15" s="383"/>
      <c r="F15" s="288"/>
    </row>
    <row r="16" spans="1:29" s="88" customFormat="1" x14ac:dyDescent="0.2">
      <c r="A16" s="295" t="s">
        <v>0</v>
      </c>
      <c r="B16" s="18">
        <v>5171</v>
      </c>
      <c r="C16" s="19" t="s">
        <v>0</v>
      </c>
      <c r="D16" s="271" t="s">
        <v>185</v>
      </c>
      <c r="E16" s="304">
        <v>2000</v>
      </c>
      <c r="F16" s="288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</row>
    <row r="17" spans="1:29" ht="16.5" customHeight="1" x14ac:dyDescent="0.2">
      <c r="A17" s="297" t="s">
        <v>0</v>
      </c>
      <c r="B17" s="12" t="s">
        <v>0</v>
      </c>
      <c r="C17" s="13"/>
      <c r="D17" s="22" t="s">
        <v>0</v>
      </c>
      <c r="E17" s="305">
        <v>0</v>
      </c>
      <c r="F17" s="288"/>
    </row>
    <row r="18" spans="1:29" ht="14.25" customHeight="1" thickBot="1" x14ac:dyDescent="0.25">
      <c r="A18" s="301" t="s">
        <v>0</v>
      </c>
      <c r="B18" s="284" t="s">
        <v>0</v>
      </c>
      <c r="C18" s="284"/>
      <c r="D18" s="471" t="s">
        <v>34</v>
      </c>
      <c r="E18" s="470">
        <f>SUM(E16+E17)</f>
        <v>2000</v>
      </c>
      <c r="F18" s="288"/>
    </row>
    <row r="19" spans="1:29" ht="14.25" hidden="1" thickTop="1" thickBot="1" x14ac:dyDescent="0.25">
      <c r="A19" s="24" t="s">
        <v>0</v>
      </c>
      <c r="B19" s="303"/>
      <c r="C19" s="25"/>
      <c r="D19" s="243" t="s">
        <v>0</v>
      </c>
      <c r="E19" s="244" t="s">
        <v>0</v>
      </c>
    </row>
    <row r="20" spans="1:29" ht="16.5" thickTop="1" x14ac:dyDescent="0.25">
      <c r="A20" s="306">
        <v>2219</v>
      </c>
      <c r="B20" s="71"/>
      <c r="C20" s="26"/>
      <c r="D20" s="424" t="s">
        <v>267</v>
      </c>
      <c r="E20" s="308"/>
      <c r="F20" s="288"/>
    </row>
    <row r="21" spans="1:29" x14ac:dyDescent="0.2">
      <c r="A21" s="297" t="s">
        <v>0</v>
      </c>
      <c r="B21" s="8">
        <v>5171</v>
      </c>
      <c r="C21" s="9" t="s">
        <v>0</v>
      </c>
      <c r="D21" s="264" t="s">
        <v>185</v>
      </c>
      <c r="E21" s="307">
        <v>100</v>
      </c>
      <c r="F21" s="288"/>
    </row>
    <row r="22" spans="1:29" ht="13.5" thickBot="1" x14ac:dyDescent="0.25">
      <c r="A22" s="301" t="s">
        <v>0</v>
      </c>
      <c r="B22" s="284"/>
      <c r="C22" s="284"/>
      <c r="D22" s="472" t="s">
        <v>34</v>
      </c>
      <c r="E22" s="473">
        <f>SUM(E21)</f>
        <v>100</v>
      </c>
    </row>
    <row r="23" spans="1:29" ht="16.5" thickTop="1" x14ac:dyDescent="0.25">
      <c r="A23" s="300">
        <v>2321</v>
      </c>
      <c r="B23" s="19"/>
      <c r="C23" s="19"/>
      <c r="D23" s="425" t="s">
        <v>214</v>
      </c>
      <c r="E23" s="312"/>
    </row>
    <row r="24" spans="1:29" x14ac:dyDescent="0.2">
      <c r="A24" s="297" t="s">
        <v>0</v>
      </c>
      <c r="B24" s="71">
        <v>6121</v>
      </c>
      <c r="C24" s="277" t="s">
        <v>0</v>
      </c>
      <c r="D24" s="278" t="s">
        <v>203</v>
      </c>
      <c r="E24" s="311">
        <v>208.38</v>
      </c>
    </row>
    <row r="25" spans="1:29" ht="13.5" thickBot="1" x14ac:dyDescent="0.25">
      <c r="A25" s="301" t="s">
        <v>0</v>
      </c>
      <c r="B25" s="13" t="s">
        <v>0</v>
      </c>
      <c r="C25" s="13"/>
      <c r="D25" s="474" t="s">
        <v>34</v>
      </c>
      <c r="E25" s="475">
        <f>SUM(E24:E24)</f>
        <v>208.38</v>
      </c>
      <c r="F25" s="288"/>
    </row>
    <row r="26" spans="1:29" s="249" customFormat="1" ht="17.25" thickTop="1" thickBot="1" x14ac:dyDescent="0.3">
      <c r="A26" s="300">
        <v>2333</v>
      </c>
      <c r="B26" s="309">
        <v>6121</v>
      </c>
      <c r="C26" s="309"/>
      <c r="D26" s="310" t="s">
        <v>268</v>
      </c>
      <c r="E26" s="315">
        <v>20</v>
      </c>
      <c r="F26" s="143"/>
      <c r="G26" s="143"/>
      <c r="H26" s="143"/>
      <c r="I26" s="143"/>
      <c r="J26" s="143"/>
      <c r="K26" s="143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</row>
    <row r="27" spans="1:29" ht="13.5" thickBot="1" x14ac:dyDescent="0.25">
      <c r="A27" s="301" t="s">
        <v>0</v>
      </c>
      <c r="B27" s="71"/>
      <c r="C27" s="25"/>
      <c r="D27" s="243" t="s">
        <v>32</v>
      </c>
      <c r="E27" s="475">
        <f>SUM(E26)</f>
        <v>20</v>
      </c>
      <c r="F27" s="288"/>
    </row>
    <row r="28" spans="1:29" ht="18.75" customHeight="1" thickTop="1" thickBot="1" x14ac:dyDescent="0.3">
      <c r="A28" s="316">
        <v>31</v>
      </c>
      <c r="B28" s="313"/>
      <c r="C28" s="313"/>
      <c r="D28" s="314" t="s">
        <v>35</v>
      </c>
      <c r="E28" s="319"/>
      <c r="F28" s="288"/>
    </row>
    <row r="29" spans="1:29" ht="18" customHeight="1" x14ac:dyDescent="0.2">
      <c r="A29" s="306">
        <v>3111</v>
      </c>
      <c r="B29" s="99">
        <v>5221</v>
      </c>
      <c r="C29" s="105" t="s">
        <v>211</v>
      </c>
      <c r="D29" s="106" t="s">
        <v>187</v>
      </c>
      <c r="E29" s="320">
        <v>1</v>
      </c>
      <c r="F29" s="288"/>
    </row>
    <row r="30" spans="1:29" x14ac:dyDescent="0.2">
      <c r="A30" s="317">
        <v>3113</v>
      </c>
      <c r="B30" s="9">
        <v>5321</v>
      </c>
      <c r="C30" s="13" t="s">
        <v>210</v>
      </c>
      <c r="D30" s="23" t="s">
        <v>252</v>
      </c>
      <c r="E30" s="321">
        <v>10</v>
      </c>
      <c r="F30" s="288"/>
    </row>
    <row r="31" spans="1:29" x14ac:dyDescent="0.2">
      <c r="A31" s="297"/>
      <c r="B31" s="9" t="s">
        <v>0</v>
      </c>
      <c r="C31" s="9"/>
      <c r="D31" s="278" t="s">
        <v>0</v>
      </c>
      <c r="E31" s="322">
        <v>0</v>
      </c>
      <c r="F31" s="288"/>
    </row>
    <row r="32" spans="1:29" ht="13.5" hidden="1" thickBot="1" x14ac:dyDescent="0.25">
      <c r="A32" s="95"/>
      <c r="B32" s="210"/>
      <c r="C32" s="96"/>
      <c r="D32" s="239"/>
      <c r="E32" s="211"/>
    </row>
    <row r="33" spans="1:6" ht="13.5" hidden="1" thickBot="1" x14ac:dyDescent="0.25">
      <c r="A33" s="21"/>
      <c r="B33" s="71"/>
      <c r="C33" s="25"/>
      <c r="D33" s="279"/>
      <c r="E33" s="136"/>
    </row>
    <row r="34" spans="1:6" ht="15.75" thickBot="1" x14ac:dyDescent="0.3">
      <c r="A34" s="301">
        <v>31</v>
      </c>
      <c r="B34" s="318"/>
      <c r="C34" s="11" t="s">
        <v>0</v>
      </c>
      <c r="D34" s="476" t="s">
        <v>32</v>
      </c>
      <c r="E34" s="477">
        <f>SUM(E29:E33)</f>
        <v>11</v>
      </c>
    </row>
    <row r="35" spans="1:6" ht="16.5" thickTop="1" x14ac:dyDescent="0.25">
      <c r="A35" s="300">
        <v>3314</v>
      </c>
      <c r="B35" s="25">
        <v>5021</v>
      </c>
      <c r="C35" s="426" t="s">
        <v>212</v>
      </c>
      <c r="D35" s="242" t="s">
        <v>213</v>
      </c>
      <c r="E35" s="325">
        <v>9</v>
      </c>
    </row>
    <row r="36" spans="1:6" ht="14.25" customHeight="1" x14ac:dyDescent="0.2">
      <c r="A36" s="297"/>
      <c r="B36" s="13">
        <v>5136</v>
      </c>
      <c r="C36" s="27"/>
      <c r="D36" s="28" t="s">
        <v>253</v>
      </c>
      <c r="E36" s="324">
        <v>10</v>
      </c>
      <c r="F36" s="288"/>
    </row>
    <row r="37" spans="1:6" ht="15.75" hidden="1" thickBot="1" x14ac:dyDescent="0.3">
      <c r="A37" s="21">
        <v>3341</v>
      </c>
      <c r="B37" s="99">
        <v>5171</v>
      </c>
      <c r="C37" s="104" t="s">
        <v>0</v>
      </c>
      <c r="D37" s="280" t="s">
        <v>188</v>
      </c>
      <c r="E37" s="281">
        <v>10</v>
      </c>
    </row>
    <row r="38" spans="1:6" ht="14.25" x14ac:dyDescent="0.2">
      <c r="A38" s="297"/>
      <c r="B38" s="9">
        <v>5222</v>
      </c>
      <c r="C38" s="11"/>
      <c r="D38" s="282" t="s">
        <v>251</v>
      </c>
      <c r="E38" s="323">
        <v>1</v>
      </c>
      <c r="F38" s="288"/>
    </row>
    <row r="39" spans="1:6" ht="15.75" thickBot="1" x14ac:dyDescent="0.3">
      <c r="A39" s="301" t="s">
        <v>0</v>
      </c>
      <c r="B39" s="71"/>
      <c r="C39" s="285"/>
      <c r="D39" s="476" t="s">
        <v>32</v>
      </c>
      <c r="E39" s="477">
        <f>SUM(E35+E36+E38 )</f>
        <v>20</v>
      </c>
    </row>
    <row r="40" spans="1:6" ht="16.5" thickTop="1" x14ac:dyDescent="0.25">
      <c r="A40" s="300">
        <v>3341</v>
      </c>
      <c r="B40" s="309" t="s">
        <v>0</v>
      </c>
      <c r="C40" s="21"/>
      <c r="D40" s="266" t="s">
        <v>269</v>
      </c>
      <c r="E40" s="326">
        <v>0</v>
      </c>
    </row>
    <row r="41" spans="1:6" x14ac:dyDescent="0.2">
      <c r="A41" s="297" t="s">
        <v>0</v>
      </c>
      <c r="B41" s="9">
        <v>5169</v>
      </c>
      <c r="C41" s="5"/>
      <c r="D41" s="283" t="s">
        <v>190</v>
      </c>
      <c r="E41" s="327">
        <v>10</v>
      </c>
    </row>
    <row r="42" spans="1:6" ht="16.5" thickBot="1" x14ac:dyDescent="0.3">
      <c r="A42" s="301" t="s">
        <v>0</v>
      </c>
      <c r="B42" s="284">
        <v>5169</v>
      </c>
      <c r="C42" s="407" t="s">
        <v>0</v>
      </c>
      <c r="D42" s="476" t="s">
        <v>32</v>
      </c>
      <c r="E42" s="478">
        <f>SUM(E40+E41)</f>
        <v>10</v>
      </c>
      <c r="F42" s="288"/>
    </row>
    <row r="43" spans="1:6" ht="16.5" thickTop="1" x14ac:dyDescent="0.25">
      <c r="A43" s="300">
        <v>3399</v>
      </c>
      <c r="B43" s="18">
        <v>5136</v>
      </c>
      <c r="C43" s="17"/>
      <c r="D43" s="48" t="s">
        <v>270</v>
      </c>
      <c r="E43" s="328">
        <v>2</v>
      </c>
      <c r="F43" s="288"/>
    </row>
    <row r="44" spans="1:6" x14ac:dyDescent="0.2">
      <c r="A44" s="297" t="s">
        <v>0</v>
      </c>
      <c r="B44" s="8">
        <v>5139</v>
      </c>
      <c r="C44" s="9"/>
      <c r="D44" s="10" t="s">
        <v>189</v>
      </c>
      <c r="E44" s="272">
        <v>8</v>
      </c>
      <c r="F44" s="288"/>
    </row>
    <row r="45" spans="1:6" x14ac:dyDescent="0.2">
      <c r="A45" s="297" t="s">
        <v>0</v>
      </c>
      <c r="B45" s="8">
        <v>5169</v>
      </c>
      <c r="C45" s="32"/>
      <c r="D45" s="10" t="s">
        <v>190</v>
      </c>
      <c r="E45" s="272">
        <v>30</v>
      </c>
      <c r="F45" s="288"/>
    </row>
    <row r="46" spans="1:6" x14ac:dyDescent="0.2">
      <c r="A46" s="334"/>
      <c r="B46" s="34">
        <v>5175</v>
      </c>
      <c r="C46" s="33" t="s">
        <v>0</v>
      </c>
      <c r="D46" s="22" t="s">
        <v>191</v>
      </c>
      <c r="E46" s="329">
        <v>20</v>
      </c>
    </row>
    <row r="47" spans="1:6" x14ac:dyDescent="0.2">
      <c r="A47" s="334"/>
      <c r="B47" s="34">
        <v>5194</v>
      </c>
      <c r="C47" s="33"/>
      <c r="D47" s="22" t="s">
        <v>192</v>
      </c>
      <c r="E47" s="272">
        <v>10</v>
      </c>
      <c r="F47" s="288"/>
    </row>
    <row r="48" spans="1:6" ht="13.5" thickBot="1" x14ac:dyDescent="0.25">
      <c r="A48" s="333" t="s">
        <v>0</v>
      </c>
      <c r="B48" s="332"/>
      <c r="C48" s="331"/>
      <c r="D48" s="479" t="s">
        <v>34</v>
      </c>
      <c r="E48" s="473">
        <f>SUM(E43+E44+E45+E46+E47)</f>
        <v>70</v>
      </c>
      <c r="F48" s="288"/>
    </row>
    <row r="49" spans="1:29" ht="16.5" thickTop="1" x14ac:dyDescent="0.2">
      <c r="A49" s="335">
        <v>3412</v>
      </c>
      <c r="B49" s="273">
        <v>6121</v>
      </c>
      <c r="C49" s="330" t="s">
        <v>0</v>
      </c>
      <c r="D49" s="427" t="s">
        <v>271</v>
      </c>
      <c r="E49" s="325">
        <v>80</v>
      </c>
    </row>
    <row r="50" spans="1:29" ht="13.5" thickBot="1" x14ac:dyDescent="0.25">
      <c r="A50" s="333" t="s">
        <v>0</v>
      </c>
      <c r="B50" s="332" t="s">
        <v>0</v>
      </c>
      <c r="C50" s="331"/>
      <c r="D50" s="479" t="s">
        <v>34</v>
      </c>
      <c r="E50" s="480">
        <f>SUM(E49)</f>
        <v>80</v>
      </c>
      <c r="F50" s="288"/>
    </row>
    <row r="51" spans="1:29" ht="16.5" thickTop="1" x14ac:dyDescent="0.25">
      <c r="A51" s="340">
        <v>3419</v>
      </c>
      <c r="B51" s="336" t="s">
        <v>0</v>
      </c>
      <c r="C51" s="330"/>
      <c r="D51" s="428" t="s">
        <v>254</v>
      </c>
      <c r="E51" s="337">
        <v>0</v>
      </c>
      <c r="F51" s="288"/>
    </row>
    <row r="52" spans="1:29" x14ac:dyDescent="0.2">
      <c r="A52" s="334" t="s">
        <v>0</v>
      </c>
      <c r="B52" s="34">
        <v>5222</v>
      </c>
      <c r="C52" s="33"/>
      <c r="D52" s="270" t="s">
        <v>251</v>
      </c>
      <c r="E52" s="322">
        <v>20</v>
      </c>
      <c r="F52" s="288"/>
    </row>
    <row r="53" spans="1:29" ht="15.75" x14ac:dyDescent="0.2">
      <c r="A53" s="453">
        <v>3326</v>
      </c>
      <c r="B53" s="34"/>
      <c r="C53" s="33"/>
      <c r="D53" s="454" t="s">
        <v>274</v>
      </c>
      <c r="E53" s="322"/>
      <c r="F53" s="288"/>
    </row>
    <row r="54" spans="1:29" x14ac:dyDescent="0.2">
      <c r="A54" s="453" t="s">
        <v>0</v>
      </c>
      <c r="B54" s="34">
        <v>5139</v>
      </c>
      <c r="C54" s="33"/>
      <c r="D54" s="270" t="s">
        <v>189</v>
      </c>
      <c r="E54" s="322">
        <v>2.64</v>
      </c>
      <c r="F54" s="288"/>
    </row>
    <row r="55" spans="1:29" x14ac:dyDescent="0.2">
      <c r="A55" s="384" t="s">
        <v>0</v>
      </c>
      <c r="B55" s="34">
        <v>5171</v>
      </c>
      <c r="C55" s="33"/>
      <c r="D55" s="22" t="s">
        <v>249</v>
      </c>
      <c r="E55" s="322">
        <v>10</v>
      </c>
      <c r="F55" s="288"/>
    </row>
    <row r="56" spans="1:29" ht="13.5" thickBot="1" x14ac:dyDescent="0.25">
      <c r="A56" s="339" t="s">
        <v>0</v>
      </c>
      <c r="B56" s="338" t="s">
        <v>0</v>
      </c>
      <c r="C56" s="285"/>
      <c r="D56" s="476" t="s">
        <v>34</v>
      </c>
      <c r="E56" s="468">
        <f>SUM(E52:E55)</f>
        <v>32.64</v>
      </c>
      <c r="F56" s="288"/>
    </row>
    <row r="57" spans="1:29" ht="16.5" thickTop="1" x14ac:dyDescent="0.25">
      <c r="A57" s="341">
        <v>3631</v>
      </c>
      <c r="B57" s="18">
        <v>5154</v>
      </c>
      <c r="C57" s="19" t="s">
        <v>0</v>
      </c>
      <c r="D57" s="429" t="s">
        <v>272</v>
      </c>
      <c r="E57" s="304">
        <v>70</v>
      </c>
      <c r="F57" s="288"/>
    </row>
    <row r="58" spans="1:29" x14ac:dyDescent="0.2">
      <c r="A58" s="342"/>
      <c r="B58" s="85">
        <v>5141</v>
      </c>
      <c r="C58" s="84" t="s">
        <v>0</v>
      </c>
      <c r="D58" s="59" t="s">
        <v>186</v>
      </c>
      <c r="E58" s="329">
        <v>6</v>
      </c>
    </row>
    <row r="59" spans="1:29" x14ac:dyDescent="0.2">
      <c r="A59" s="342"/>
      <c r="B59" s="85">
        <v>5171</v>
      </c>
      <c r="C59" s="84"/>
      <c r="D59" s="59" t="s">
        <v>234</v>
      </c>
      <c r="E59" s="329">
        <v>24</v>
      </c>
    </row>
    <row r="60" spans="1:29" ht="13.5" thickBot="1" x14ac:dyDescent="0.25">
      <c r="A60" s="343" t="s">
        <v>0</v>
      </c>
      <c r="B60" s="344"/>
      <c r="C60" s="345"/>
      <c r="D60" s="346" t="s">
        <v>34</v>
      </c>
      <c r="E60" s="470">
        <f>SUM(E57:E59)</f>
        <v>100</v>
      </c>
      <c r="F60" s="288"/>
    </row>
    <row r="61" spans="1:29" ht="16.5" thickTop="1" x14ac:dyDescent="0.2">
      <c r="A61" s="409">
        <v>3633</v>
      </c>
      <c r="B61" s="410">
        <v>6121</v>
      </c>
      <c r="C61" s="265" t="s">
        <v>0</v>
      </c>
      <c r="D61" s="430" t="s">
        <v>245</v>
      </c>
      <c r="E61" s="325">
        <v>50</v>
      </c>
      <c r="F61" s="288"/>
    </row>
    <row r="62" spans="1:29" ht="15.75" thickBot="1" x14ac:dyDescent="0.3">
      <c r="A62" s="408" t="s">
        <v>0</v>
      </c>
      <c r="B62" s="379" t="s">
        <v>0</v>
      </c>
      <c r="C62" s="285" t="s">
        <v>0</v>
      </c>
      <c r="D62" s="481" t="s">
        <v>34</v>
      </c>
      <c r="E62" s="482">
        <f>SUM(E61)</f>
        <v>50</v>
      </c>
      <c r="F62" s="288"/>
    </row>
    <row r="63" spans="1:29" hidden="1" x14ac:dyDescent="0.2">
      <c r="A63" s="17">
        <v>3314</v>
      </c>
      <c r="B63" s="18">
        <v>5136</v>
      </c>
      <c r="C63" s="19"/>
      <c r="D63" s="20" t="s">
        <v>36</v>
      </c>
      <c r="E63" s="100">
        <v>95</v>
      </c>
    </row>
    <row r="64" spans="1:29" s="88" customFormat="1" ht="25.5" hidden="1" x14ac:dyDescent="0.2">
      <c r="A64" s="5"/>
      <c r="B64" s="8">
        <v>5139</v>
      </c>
      <c r="C64" s="9"/>
      <c r="D64" s="35" t="s">
        <v>139</v>
      </c>
      <c r="E64" s="100">
        <v>34</v>
      </c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hidden="1" x14ac:dyDescent="0.2">
      <c r="A65" s="5"/>
      <c r="B65" s="8"/>
      <c r="C65" s="9" t="s">
        <v>0</v>
      </c>
      <c r="D65" s="36" t="s">
        <v>37</v>
      </c>
      <c r="E65" s="131">
        <f>SUM(E63:E64)</f>
        <v>129</v>
      </c>
    </row>
    <row r="66" spans="1:29" hidden="1" x14ac:dyDescent="0.2">
      <c r="A66" s="5">
        <v>3319</v>
      </c>
      <c r="B66" s="37"/>
      <c r="C66" s="9"/>
      <c r="D66" s="7" t="s">
        <v>38</v>
      </c>
      <c r="E66" s="100"/>
    </row>
    <row r="67" spans="1:29" hidden="1" x14ac:dyDescent="0.2">
      <c r="A67" s="5" t="s">
        <v>0</v>
      </c>
      <c r="B67" s="8">
        <v>5011</v>
      </c>
      <c r="C67" s="32" t="s">
        <v>0</v>
      </c>
      <c r="D67" s="10" t="s">
        <v>39</v>
      </c>
      <c r="E67" s="100">
        <v>1223</v>
      </c>
    </row>
    <row r="68" spans="1:29" hidden="1" x14ac:dyDescent="0.2">
      <c r="A68" s="33"/>
      <c r="B68" s="34">
        <v>5021</v>
      </c>
      <c r="C68" s="238" t="s">
        <v>0</v>
      </c>
      <c r="D68" s="22" t="s">
        <v>40</v>
      </c>
      <c r="E68" s="100">
        <v>100</v>
      </c>
    </row>
    <row r="69" spans="1:29" s="88" customFormat="1" hidden="1" x14ac:dyDescent="0.2">
      <c r="A69" s="5"/>
      <c r="B69" s="8">
        <v>5132</v>
      </c>
      <c r="C69" s="9"/>
      <c r="D69" s="10" t="s">
        <v>41</v>
      </c>
      <c r="E69" s="100">
        <v>10</v>
      </c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ht="51" hidden="1" x14ac:dyDescent="0.2">
      <c r="A70" s="5"/>
      <c r="B70" s="8">
        <v>5137</v>
      </c>
      <c r="C70" s="9"/>
      <c r="D70" s="35" t="s">
        <v>157</v>
      </c>
      <c r="E70" s="100">
        <v>84</v>
      </c>
    </row>
    <row r="71" spans="1:29" ht="25.5" hidden="1" x14ac:dyDescent="0.2">
      <c r="A71" s="5"/>
      <c r="B71" s="8">
        <v>5139</v>
      </c>
      <c r="C71" s="9"/>
      <c r="D71" s="35" t="s">
        <v>156</v>
      </c>
      <c r="E71" s="100">
        <v>90</v>
      </c>
    </row>
    <row r="72" spans="1:29" s="88" customFormat="1" hidden="1" x14ac:dyDescent="0.2">
      <c r="A72" s="5"/>
      <c r="B72" s="8">
        <v>5151</v>
      </c>
      <c r="C72" s="9"/>
      <c r="D72" s="10" t="s">
        <v>42</v>
      </c>
      <c r="E72" s="100">
        <v>55</v>
      </c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</row>
    <row r="73" spans="1:29" s="88" customFormat="1" hidden="1" x14ac:dyDescent="0.2">
      <c r="A73" s="5"/>
      <c r="B73" s="8">
        <v>5152</v>
      </c>
      <c r="C73" s="9"/>
      <c r="D73" s="10" t="s">
        <v>43</v>
      </c>
      <c r="E73" s="100">
        <v>550</v>
      </c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</row>
    <row r="74" spans="1:29" s="88" customFormat="1" hidden="1" x14ac:dyDescent="0.2">
      <c r="A74" s="5"/>
      <c r="B74" s="8">
        <v>5154</v>
      </c>
      <c r="C74" s="9"/>
      <c r="D74" s="10" t="s">
        <v>44</v>
      </c>
      <c r="E74" s="100">
        <v>450</v>
      </c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</row>
    <row r="75" spans="1:29" s="88" customFormat="1" hidden="1" x14ac:dyDescent="0.2">
      <c r="A75" s="5"/>
      <c r="B75" s="8">
        <v>5157</v>
      </c>
      <c r="C75" s="9"/>
      <c r="D75" s="10" t="s">
        <v>45</v>
      </c>
      <c r="E75" s="100">
        <v>170</v>
      </c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</row>
    <row r="76" spans="1:29" s="88" customFormat="1" hidden="1" x14ac:dyDescent="0.2">
      <c r="A76" s="5"/>
      <c r="B76" s="8">
        <v>5161</v>
      </c>
      <c r="C76" s="9"/>
      <c r="D76" s="10" t="s">
        <v>46</v>
      </c>
      <c r="E76" s="100">
        <v>6</v>
      </c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idden="1" x14ac:dyDescent="0.2">
      <c r="A77" s="5"/>
      <c r="B77" s="8">
        <v>5162</v>
      </c>
      <c r="C77" s="9"/>
      <c r="D77" s="10" t="s">
        <v>47</v>
      </c>
      <c r="E77" s="100">
        <v>80</v>
      </c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ht="25.5" hidden="1" x14ac:dyDescent="0.2">
      <c r="A78" s="5"/>
      <c r="B78" s="8">
        <v>5169</v>
      </c>
      <c r="C78" s="43" t="s">
        <v>0</v>
      </c>
      <c r="D78" s="102" t="s">
        <v>138</v>
      </c>
      <c r="E78" s="100">
        <v>526</v>
      </c>
    </row>
    <row r="79" spans="1:29" ht="25.5" hidden="1" x14ac:dyDescent="0.2">
      <c r="A79" s="5"/>
      <c r="B79" s="8">
        <v>5169</v>
      </c>
      <c r="C79" s="9"/>
      <c r="D79" s="35" t="s">
        <v>140</v>
      </c>
      <c r="E79" s="100">
        <v>100</v>
      </c>
    </row>
    <row r="80" spans="1:29" ht="38.25" hidden="1" x14ac:dyDescent="0.2">
      <c r="A80" s="5"/>
      <c r="B80" s="8">
        <v>5171</v>
      </c>
      <c r="C80" s="9"/>
      <c r="D80" s="35" t="s">
        <v>164</v>
      </c>
      <c r="E80" s="100">
        <v>396</v>
      </c>
    </row>
    <row r="81" spans="1:29" hidden="1" x14ac:dyDescent="0.2">
      <c r="A81" s="5"/>
      <c r="B81" s="8">
        <v>5181</v>
      </c>
      <c r="C81" s="9"/>
      <c r="D81" s="35" t="s">
        <v>136</v>
      </c>
      <c r="E81" s="100"/>
    </row>
    <row r="82" spans="1:29" hidden="1" x14ac:dyDescent="0.2">
      <c r="A82" s="5"/>
      <c r="B82" s="8">
        <v>5175</v>
      </c>
      <c r="C82" s="5"/>
      <c r="D82" s="39" t="s">
        <v>48</v>
      </c>
      <c r="E82" s="100">
        <v>30</v>
      </c>
    </row>
    <row r="83" spans="1:29" hidden="1" x14ac:dyDescent="0.2">
      <c r="A83" s="5">
        <v>3319</v>
      </c>
      <c r="B83" s="8">
        <v>5212</v>
      </c>
      <c r="C83" s="5" t="s">
        <v>33</v>
      </c>
      <c r="D83" s="39" t="s">
        <v>49</v>
      </c>
      <c r="E83" s="100">
        <v>50</v>
      </c>
    </row>
    <row r="84" spans="1:29" hidden="1" x14ac:dyDescent="0.2">
      <c r="A84" s="5"/>
      <c r="B84" s="8">
        <v>5194</v>
      </c>
      <c r="C84" s="9"/>
      <c r="D84" s="39" t="s">
        <v>50</v>
      </c>
      <c r="E84" s="100">
        <v>10</v>
      </c>
    </row>
    <row r="85" spans="1:29" ht="13.5" hidden="1" thickBot="1" x14ac:dyDescent="0.25">
      <c r="A85" s="11"/>
      <c r="B85" s="12">
        <v>6121</v>
      </c>
      <c r="C85" s="13"/>
      <c r="D85" s="199" t="s">
        <v>162</v>
      </c>
      <c r="E85" s="101">
        <v>30</v>
      </c>
    </row>
    <row r="86" spans="1:29" ht="13.5" hidden="1" thickBot="1" x14ac:dyDescent="0.25">
      <c r="A86" s="220">
        <v>3319</v>
      </c>
      <c r="B86" s="221"/>
      <c r="C86" s="232" t="s">
        <v>0</v>
      </c>
      <c r="D86" s="222" t="s">
        <v>170</v>
      </c>
      <c r="E86" s="223">
        <f>SUM(E67:E85)</f>
        <v>3960</v>
      </c>
    </row>
    <row r="87" spans="1:29" ht="13.5" hidden="1" thickBot="1" x14ac:dyDescent="0.25">
      <c r="A87" s="15">
        <v>331</v>
      </c>
      <c r="B87" s="16"/>
      <c r="C87" s="231" t="s">
        <v>0</v>
      </c>
      <c r="D87" s="222" t="s">
        <v>171</v>
      </c>
      <c r="E87" s="129">
        <f>E65+E86</f>
        <v>4089</v>
      </c>
    </row>
    <row r="88" spans="1:29" hidden="1" x14ac:dyDescent="0.2">
      <c r="A88" s="17"/>
      <c r="B88" s="18"/>
      <c r="C88" s="19"/>
      <c r="D88" s="40"/>
      <c r="E88" s="107"/>
    </row>
    <row r="89" spans="1:29" s="88" customFormat="1" hidden="1" x14ac:dyDescent="0.2">
      <c r="A89" s="5">
        <v>3341</v>
      </c>
      <c r="B89" s="8">
        <v>5171</v>
      </c>
      <c r="C89" s="5" t="s">
        <v>0</v>
      </c>
      <c r="D89" s="10" t="s">
        <v>51</v>
      </c>
      <c r="E89" s="100">
        <v>30</v>
      </c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</row>
    <row r="90" spans="1:29" hidden="1" x14ac:dyDescent="0.2">
      <c r="A90" s="5">
        <v>3349</v>
      </c>
      <c r="B90" s="8">
        <v>5212</v>
      </c>
      <c r="C90" s="5" t="s">
        <v>33</v>
      </c>
      <c r="D90" s="10" t="s">
        <v>52</v>
      </c>
      <c r="E90" s="100">
        <v>20</v>
      </c>
    </row>
    <row r="91" spans="1:29" hidden="1" x14ac:dyDescent="0.2">
      <c r="A91" s="5">
        <v>3392</v>
      </c>
      <c r="B91" s="8">
        <v>5194</v>
      </c>
      <c r="C91" s="5" t="s">
        <v>33</v>
      </c>
      <c r="D91" s="10" t="s">
        <v>53</v>
      </c>
      <c r="E91" s="100">
        <v>10</v>
      </c>
    </row>
    <row r="92" spans="1:29" hidden="1" x14ac:dyDescent="0.2">
      <c r="A92" s="5">
        <v>3311</v>
      </c>
      <c r="B92" s="8">
        <v>5229</v>
      </c>
      <c r="C92" s="5" t="s">
        <v>33</v>
      </c>
      <c r="D92" s="10" t="s">
        <v>159</v>
      </c>
      <c r="E92" s="100">
        <v>30</v>
      </c>
    </row>
    <row r="93" spans="1:29" hidden="1" x14ac:dyDescent="0.2">
      <c r="A93" s="5">
        <v>3399</v>
      </c>
      <c r="B93" s="8">
        <v>5171</v>
      </c>
      <c r="C93" s="5"/>
      <c r="D93" s="10" t="s">
        <v>152</v>
      </c>
      <c r="E93" s="100">
        <v>500</v>
      </c>
    </row>
    <row r="94" spans="1:29" hidden="1" x14ac:dyDescent="0.2">
      <c r="A94" s="5">
        <v>3399</v>
      </c>
      <c r="B94" s="8">
        <v>5179</v>
      </c>
      <c r="C94" s="9" t="s">
        <v>0</v>
      </c>
      <c r="D94" s="10" t="s">
        <v>54</v>
      </c>
      <c r="E94" s="100">
        <v>50</v>
      </c>
    </row>
    <row r="95" spans="1:29" ht="13.5" hidden="1" thickBot="1" x14ac:dyDescent="0.25">
      <c r="A95" s="11">
        <v>3399</v>
      </c>
      <c r="B95" s="12">
        <v>5194</v>
      </c>
      <c r="C95" s="11" t="s">
        <v>0</v>
      </c>
      <c r="D95" s="14" t="s">
        <v>55</v>
      </c>
      <c r="E95" s="101">
        <v>70</v>
      </c>
    </row>
    <row r="96" spans="1:29" ht="13.5" hidden="1" thickBot="1" x14ac:dyDescent="0.25">
      <c r="A96" s="15"/>
      <c r="B96" s="41"/>
      <c r="C96" s="45"/>
      <c r="D96" s="225" t="s">
        <v>34</v>
      </c>
      <c r="E96" s="129">
        <f>SUM(E89:E95)</f>
        <v>710</v>
      </c>
    </row>
    <row r="97" spans="1:5" ht="15.75" hidden="1" thickBot="1" x14ac:dyDescent="0.3">
      <c r="A97" s="4">
        <v>33</v>
      </c>
      <c r="B97" s="41"/>
      <c r="C97" s="15" t="s">
        <v>33</v>
      </c>
      <c r="D97" s="225" t="s">
        <v>56</v>
      </c>
      <c r="E97" s="129">
        <f>E96+E87</f>
        <v>4799</v>
      </c>
    </row>
    <row r="98" spans="1:5" hidden="1" x14ac:dyDescent="0.2">
      <c r="A98" s="42"/>
      <c r="B98" s="202"/>
      <c r="C98" s="42"/>
      <c r="D98" s="69"/>
      <c r="E98" s="107"/>
    </row>
    <row r="99" spans="1:5" hidden="1" x14ac:dyDescent="0.2">
      <c r="A99" s="5">
        <v>34</v>
      </c>
      <c r="B99" s="203"/>
      <c r="C99" s="9"/>
      <c r="D99" s="70" t="s">
        <v>57</v>
      </c>
      <c r="E99" s="100"/>
    </row>
    <row r="100" spans="1:5" hidden="1" x14ac:dyDescent="0.2">
      <c r="A100" s="11"/>
      <c r="B100" s="203"/>
      <c r="C100" s="9"/>
      <c r="D100" s="70"/>
      <c r="E100" s="100"/>
    </row>
    <row r="101" spans="1:5" hidden="1" x14ac:dyDescent="0.2">
      <c r="A101" s="5">
        <v>3412</v>
      </c>
      <c r="B101" s="201"/>
      <c r="C101" s="17"/>
      <c r="D101" s="48" t="s">
        <v>65</v>
      </c>
      <c r="E101" s="107"/>
    </row>
    <row r="102" spans="1:5" hidden="1" x14ac:dyDescent="0.2">
      <c r="A102" s="17"/>
      <c r="B102" s="201">
        <v>5011</v>
      </c>
      <c r="C102" s="236" t="s">
        <v>0</v>
      </c>
      <c r="D102" s="49" t="s">
        <v>66</v>
      </c>
      <c r="E102" s="100">
        <v>315</v>
      </c>
    </row>
    <row r="103" spans="1:5" hidden="1" x14ac:dyDescent="0.2">
      <c r="A103" s="17"/>
      <c r="B103" s="201">
        <v>5021</v>
      </c>
      <c r="C103" s="236" t="s">
        <v>0</v>
      </c>
      <c r="D103" s="49" t="s">
        <v>82</v>
      </c>
      <c r="E103" s="100">
        <v>110</v>
      </c>
    </row>
    <row r="104" spans="1:5" ht="25.5" hidden="1" x14ac:dyDescent="0.2">
      <c r="A104" s="17"/>
      <c r="B104" s="201">
        <v>5137</v>
      </c>
      <c r="C104" s="17"/>
      <c r="D104" s="117" t="s">
        <v>149</v>
      </c>
      <c r="E104" s="100">
        <v>110</v>
      </c>
    </row>
    <row r="105" spans="1:5" hidden="1" x14ac:dyDescent="0.2">
      <c r="A105" s="17"/>
      <c r="B105" s="201">
        <v>5138</v>
      </c>
      <c r="C105" s="17"/>
      <c r="D105" s="49" t="s">
        <v>67</v>
      </c>
      <c r="E105" s="100">
        <v>15</v>
      </c>
    </row>
    <row r="106" spans="1:5" hidden="1" x14ac:dyDescent="0.2">
      <c r="A106" s="17"/>
      <c r="B106" s="201">
        <v>5139</v>
      </c>
      <c r="C106" s="17"/>
      <c r="D106" s="49" t="s">
        <v>68</v>
      </c>
      <c r="E106" s="100">
        <v>10</v>
      </c>
    </row>
    <row r="107" spans="1:5" hidden="1" x14ac:dyDescent="0.2">
      <c r="A107" s="17"/>
      <c r="B107" s="201">
        <v>5151</v>
      </c>
      <c r="C107" s="17"/>
      <c r="D107" s="49" t="s">
        <v>42</v>
      </c>
      <c r="E107" s="100">
        <v>35</v>
      </c>
    </row>
    <row r="108" spans="1:5" hidden="1" x14ac:dyDescent="0.2">
      <c r="A108" s="17"/>
      <c r="B108" s="201">
        <v>5152</v>
      </c>
      <c r="C108" s="17"/>
      <c r="D108" s="49" t="s">
        <v>69</v>
      </c>
      <c r="E108" s="100">
        <v>160</v>
      </c>
    </row>
    <row r="109" spans="1:5" hidden="1" x14ac:dyDescent="0.2">
      <c r="A109" s="17"/>
      <c r="B109" s="201">
        <v>5153</v>
      </c>
      <c r="C109" s="17"/>
      <c r="D109" s="49" t="s">
        <v>70</v>
      </c>
      <c r="E109" s="100">
        <v>3.5</v>
      </c>
    </row>
    <row r="110" spans="1:5" hidden="1" x14ac:dyDescent="0.2">
      <c r="A110" s="17"/>
      <c r="B110" s="201">
        <v>5154</v>
      </c>
      <c r="C110" s="17"/>
      <c r="D110" s="49" t="s">
        <v>71</v>
      </c>
      <c r="E110" s="100">
        <v>210</v>
      </c>
    </row>
    <row r="111" spans="1:5" hidden="1" x14ac:dyDescent="0.2">
      <c r="A111" s="5"/>
      <c r="B111" s="201">
        <v>5162</v>
      </c>
      <c r="C111" s="17"/>
      <c r="D111" s="49" t="s">
        <v>141</v>
      </c>
      <c r="E111" s="101">
        <v>10</v>
      </c>
    </row>
    <row r="112" spans="1:5" hidden="1" x14ac:dyDescent="0.2">
      <c r="A112" s="21"/>
      <c r="B112" s="201">
        <v>5169</v>
      </c>
      <c r="C112" s="17"/>
      <c r="D112" s="49" t="s">
        <v>142</v>
      </c>
      <c r="E112" s="101">
        <v>5</v>
      </c>
    </row>
    <row r="113" spans="1:29" ht="13.5" hidden="1" thickBot="1" x14ac:dyDescent="0.25">
      <c r="A113" s="83"/>
      <c r="B113" s="204">
        <v>5171</v>
      </c>
      <c r="C113" s="5"/>
      <c r="D113" s="10" t="s">
        <v>148</v>
      </c>
      <c r="E113" s="101">
        <v>58</v>
      </c>
    </row>
    <row r="114" spans="1:29" ht="13.5" hidden="1" thickBot="1" x14ac:dyDescent="0.25">
      <c r="A114" s="15">
        <v>3412</v>
      </c>
      <c r="B114" s="44" t="s">
        <v>0</v>
      </c>
      <c r="C114" s="231" t="s">
        <v>0</v>
      </c>
      <c r="D114" s="46" t="s">
        <v>72</v>
      </c>
      <c r="E114" s="129">
        <f>SUM(E102:E113)</f>
        <v>1041.5</v>
      </c>
    </row>
    <row r="115" spans="1:29" hidden="1" x14ac:dyDescent="0.2">
      <c r="A115" s="5"/>
      <c r="B115" s="5"/>
      <c r="C115" s="9"/>
      <c r="D115" s="70"/>
      <c r="E115" s="100"/>
    </row>
    <row r="116" spans="1:29" hidden="1" x14ac:dyDescent="0.2">
      <c r="A116" s="5">
        <v>3419</v>
      </c>
      <c r="B116" s="9">
        <v>5222</v>
      </c>
      <c r="C116" s="5" t="s">
        <v>33</v>
      </c>
      <c r="D116" s="138" t="s">
        <v>58</v>
      </c>
      <c r="E116" s="100">
        <v>140</v>
      </c>
    </row>
    <row r="117" spans="1:29" hidden="1" x14ac:dyDescent="0.2">
      <c r="A117" s="5"/>
      <c r="B117" s="9">
        <v>5222</v>
      </c>
      <c r="C117" s="5" t="s">
        <v>33</v>
      </c>
      <c r="D117" s="138" t="s">
        <v>59</v>
      </c>
      <c r="E117" s="100">
        <v>5</v>
      </c>
    </row>
    <row r="118" spans="1:29" hidden="1" x14ac:dyDescent="0.2">
      <c r="A118" s="5"/>
      <c r="B118" s="9">
        <v>5222</v>
      </c>
      <c r="C118" s="5" t="s">
        <v>33</v>
      </c>
      <c r="D118" s="138" t="s">
        <v>60</v>
      </c>
      <c r="E118" s="100">
        <v>120</v>
      </c>
    </row>
    <row r="119" spans="1:29" hidden="1" x14ac:dyDescent="0.2">
      <c r="A119" s="5"/>
      <c r="B119" s="9">
        <v>5222</v>
      </c>
      <c r="C119" s="5" t="s">
        <v>33</v>
      </c>
      <c r="D119" s="138" t="s">
        <v>61</v>
      </c>
      <c r="E119" s="100">
        <v>20</v>
      </c>
    </row>
    <row r="120" spans="1:29" hidden="1" x14ac:dyDescent="0.2">
      <c r="A120" s="5"/>
      <c r="B120" s="9">
        <v>5229</v>
      </c>
      <c r="C120" s="5" t="s">
        <v>33</v>
      </c>
      <c r="D120" s="138" t="s">
        <v>62</v>
      </c>
      <c r="E120" s="100">
        <v>30</v>
      </c>
    </row>
    <row r="121" spans="1:29" ht="13.5" hidden="1" thickBot="1" x14ac:dyDescent="0.25">
      <c r="A121" s="5"/>
      <c r="B121" s="9">
        <v>5229</v>
      </c>
      <c r="C121" s="43" t="s">
        <v>33</v>
      </c>
      <c r="D121" s="138" t="s">
        <v>63</v>
      </c>
      <c r="E121" s="101">
        <v>10</v>
      </c>
    </row>
    <row r="122" spans="1:29" ht="13.5" hidden="1" thickBot="1" x14ac:dyDescent="0.25">
      <c r="A122" s="15">
        <v>3419</v>
      </c>
      <c r="B122" s="44"/>
      <c r="C122" s="45"/>
      <c r="D122" s="46" t="s">
        <v>64</v>
      </c>
      <c r="E122" s="129">
        <f>SUM(E116:E121)</f>
        <v>325</v>
      </c>
    </row>
    <row r="123" spans="1:29" hidden="1" x14ac:dyDescent="0.2">
      <c r="A123" s="21"/>
      <c r="B123" s="71"/>
      <c r="C123" s="105"/>
      <c r="D123" s="200"/>
      <c r="E123" s="137"/>
    </row>
    <row r="124" spans="1:29" hidden="1" x14ac:dyDescent="0.2">
      <c r="A124" s="5">
        <v>3421</v>
      </c>
      <c r="B124" s="8">
        <v>5021</v>
      </c>
      <c r="C124" s="32" t="s">
        <v>0</v>
      </c>
      <c r="D124" s="10" t="s">
        <v>73</v>
      </c>
      <c r="E124" s="100">
        <v>25</v>
      </c>
    </row>
    <row r="125" spans="1:29" s="103" customFormat="1" hidden="1" x14ac:dyDescent="0.2">
      <c r="A125" s="5" t="s">
        <v>0</v>
      </c>
      <c r="B125" s="8">
        <v>5154</v>
      </c>
      <c r="C125" s="5" t="s">
        <v>0</v>
      </c>
      <c r="D125" s="20" t="s">
        <v>153</v>
      </c>
      <c r="E125" s="100">
        <v>25</v>
      </c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</row>
    <row r="126" spans="1:29" s="103" customFormat="1" hidden="1" x14ac:dyDescent="0.2">
      <c r="A126" s="5"/>
      <c r="B126" s="8">
        <v>5151</v>
      </c>
      <c r="C126" s="5"/>
      <c r="D126" s="20" t="s">
        <v>144</v>
      </c>
      <c r="E126" s="100">
        <v>8</v>
      </c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</row>
    <row r="127" spans="1:29" s="103" customFormat="1" hidden="1" x14ac:dyDescent="0.2">
      <c r="A127" s="5" t="s">
        <v>0</v>
      </c>
      <c r="B127" s="8">
        <v>5152</v>
      </c>
      <c r="C127" s="5"/>
      <c r="D127" s="20" t="s">
        <v>143</v>
      </c>
      <c r="E127" s="100">
        <v>70</v>
      </c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</row>
    <row r="128" spans="1:29" ht="25.5" hidden="1" x14ac:dyDescent="0.2">
      <c r="A128" s="5"/>
      <c r="B128" s="8">
        <v>5171</v>
      </c>
      <c r="C128" s="5"/>
      <c r="D128" s="242" t="s">
        <v>160</v>
      </c>
      <c r="E128" s="100">
        <v>100</v>
      </c>
    </row>
    <row r="129" spans="1:29" hidden="1" x14ac:dyDescent="0.2">
      <c r="A129" s="5" t="s">
        <v>0</v>
      </c>
      <c r="B129" s="8">
        <v>5222</v>
      </c>
      <c r="C129" s="5"/>
      <c r="D129" s="10" t="s">
        <v>74</v>
      </c>
      <c r="E129" s="100">
        <v>10</v>
      </c>
    </row>
    <row r="130" spans="1:29" s="88" customFormat="1" ht="13.5" hidden="1" thickBot="1" x14ac:dyDescent="0.25">
      <c r="A130" s="5">
        <v>3429</v>
      </c>
      <c r="B130" s="8">
        <v>5499</v>
      </c>
      <c r="C130" s="83" t="s">
        <v>33</v>
      </c>
      <c r="D130" s="10" t="s">
        <v>75</v>
      </c>
      <c r="E130" s="101">
        <v>220</v>
      </c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</row>
    <row r="131" spans="1:29" ht="13.5" hidden="1" thickBot="1" x14ac:dyDescent="0.25">
      <c r="A131" s="51"/>
      <c r="B131" s="52"/>
      <c r="C131" s="52"/>
      <c r="D131" s="212" t="s">
        <v>76</v>
      </c>
      <c r="E131" s="129">
        <f>SUM(E124:E130)</f>
        <v>458</v>
      </c>
    </row>
    <row r="132" spans="1:29" ht="15.75" hidden="1" thickBot="1" x14ac:dyDescent="0.3">
      <c r="A132" s="4">
        <v>34</v>
      </c>
      <c r="B132" s="44"/>
      <c r="C132" s="15" t="s">
        <v>33</v>
      </c>
      <c r="D132" s="225" t="s">
        <v>77</v>
      </c>
      <c r="E132" s="129">
        <f>E131+E122+E114</f>
        <v>1824.5</v>
      </c>
    </row>
    <row r="133" spans="1:29" hidden="1" x14ac:dyDescent="0.2">
      <c r="A133" s="42" t="s">
        <v>0</v>
      </c>
      <c r="B133" s="18"/>
      <c r="C133" s="26"/>
      <c r="D133" s="20"/>
      <c r="E133" s="107"/>
    </row>
    <row r="134" spans="1:29" hidden="1" x14ac:dyDescent="0.2">
      <c r="A134" s="5">
        <v>35</v>
      </c>
      <c r="B134" s="6"/>
      <c r="C134" s="9"/>
      <c r="D134" s="7" t="s">
        <v>78</v>
      </c>
      <c r="E134" s="100"/>
    </row>
    <row r="135" spans="1:29" hidden="1" x14ac:dyDescent="0.2">
      <c r="A135" s="5">
        <v>3519</v>
      </c>
      <c r="B135" s="8">
        <v>5171</v>
      </c>
      <c r="C135" s="9"/>
      <c r="D135" s="35" t="s">
        <v>175</v>
      </c>
      <c r="E135" s="100">
        <v>550</v>
      </c>
    </row>
    <row r="136" spans="1:29" s="88" customFormat="1" hidden="1" x14ac:dyDescent="0.2">
      <c r="A136" s="5">
        <v>3519</v>
      </c>
      <c r="B136" s="8">
        <v>5151</v>
      </c>
      <c r="C136" s="133"/>
      <c r="D136" s="10" t="s">
        <v>145</v>
      </c>
      <c r="E136" s="100">
        <v>45</v>
      </c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</row>
    <row r="137" spans="1:29" s="88" customFormat="1" hidden="1" x14ac:dyDescent="0.2">
      <c r="A137" s="5">
        <v>3519</v>
      </c>
      <c r="B137" s="8">
        <v>5154</v>
      </c>
      <c r="C137" s="134"/>
      <c r="D137" s="10" t="s">
        <v>44</v>
      </c>
      <c r="E137" s="100">
        <v>20</v>
      </c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</row>
    <row r="138" spans="1:29" s="88" customFormat="1" ht="13.5" hidden="1" thickBot="1" x14ac:dyDescent="0.25">
      <c r="A138" s="83">
        <v>3519</v>
      </c>
      <c r="B138" s="8">
        <v>5152</v>
      </c>
      <c r="C138" s="233"/>
      <c r="D138" s="10" t="s">
        <v>69</v>
      </c>
      <c r="E138" s="101">
        <v>250</v>
      </c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</row>
    <row r="139" spans="1:29" ht="15.75" hidden="1" thickBot="1" x14ac:dyDescent="0.3">
      <c r="A139" s="53">
        <v>35</v>
      </c>
      <c r="B139" s="54"/>
      <c r="C139" s="53" t="s">
        <v>33</v>
      </c>
      <c r="D139" s="229" t="s">
        <v>79</v>
      </c>
      <c r="E139" s="135">
        <f>SUM(E135:E138)</f>
        <v>865</v>
      </c>
    </row>
    <row r="140" spans="1:29" hidden="1" x14ac:dyDescent="0.2">
      <c r="A140" s="17" t="s">
        <v>0</v>
      </c>
      <c r="B140" s="47"/>
      <c r="C140" s="17"/>
      <c r="D140" s="55"/>
      <c r="E140" s="107"/>
    </row>
    <row r="141" spans="1:29" hidden="1" x14ac:dyDescent="0.2">
      <c r="A141" s="5">
        <v>36</v>
      </c>
      <c r="B141" s="6"/>
      <c r="C141" s="5"/>
      <c r="D141" s="7" t="s">
        <v>80</v>
      </c>
      <c r="E141" s="100"/>
    </row>
    <row r="142" spans="1:29" hidden="1" x14ac:dyDescent="0.2">
      <c r="A142" s="5"/>
      <c r="B142" s="8"/>
      <c r="C142" s="9"/>
      <c r="D142" s="10"/>
      <c r="E142" s="100"/>
    </row>
    <row r="143" spans="1:29" hidden="1" x14ac:dyDescent="0.2">
      <c r="A143" s="5">
        <v>3612</v>
      </c>
      <c r="B143" s="31"/>
      <c r="C143" s="9"/>
      <c r="D143" s="36" t="s">
        <v>81</v>
      </c>
      <c r="E143" s="100"/>
    </row>
    <row r="144" spans="1:29" hidden="1" x14ac:dyDescent="0.2">
      <c r="A144" s="5"/>
      <c r="B144" s="8">
        <v>5011</v>
      </c>
      <c r="C144" s="32" t="s">
        <v>0</v>
      </c>
      <c r="D144" s="10" t="s">
        <v>39</v>
      </c>
      <c r="E144" s="100">
        <v>320</v>
      </c>
    </row>
    <row r="145" spans="1:29" hidden="1" x14ac:dyDescent="0.2">
      <c r="A145" s="5"/>
      <c r="B145" s="8">
        <v>5021</v>
      </c>
      <c r="C145" s="32" t="s">
        <v>0</v>
      </c>
      <c r="D145" s="10" t="s">
        <v>82</v>
      </c>
      <c r="E145" s="100">
        <v>100</v>
      </c>
    </row>
    <row r="146" spans="1:29" hidden="1" x14ac:dyDescent="0.2">
      <c r="A146" s="5"/>
      <c r="B146" s="8">
        <v>5132</v>
      </c>
      <c r="C146" s="9"/>
      <c r="D146" s="10" t="s">
        <v>41</v>
      </c>
      <c r="E146" s="100">
        <v>10</v>
      </c>
    </row>
    <row r="147" spans="1:29" hidden="1" x14ac:dyDescent="0.2">
      <c r="A147" s="5"/>
      <c r="B147" s="8">
        <v>5137</v>
      </c>
      <c r="C147" s="9"/>
      <c r="D147" s="10" t="s">
        <v>83</v>
      </c>
      <c r="E147" s="100">
        <v>0</v>
      </c>
    </row>
    <row r="148" spans="1:29" hidden="1" x14ac:dyDescent="0.2">
      <c r="A148" s="5"/>
      <c r="B148" s="8">
        <v>5139</v>
      </c>
      <c r="C148" s="9"/>
      <c r="D148" s="10" t="s">
        <v>84</v>
      </c>
      <c r="E148" s="100">
        <v>0</v>
      </c>
    </row>
    <row r="149" spans="1:29" s="88" customFormat="1" hidden="1" x14ac:dyDescent="0.2">
      <c r="A149" s="5"/>
      <c r="B149" s="8">
        <v>5151</v>
      </c>
      <c r="C149" s="9"/>
      <c r="D149" s="10" t="s">
        <v>42</v>
      </c>
      <c r="E149" s="100">
        <v>1300</v>
      </c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</row>
    <row r="150" spans="1:29" s="88" customFormat="1" hidden="1" x14ac:dyDescent="0.2">
      <c r="A150" s="5"/>
      <c r="B150" s="8">
        <v>5152</v>
      </c>
      <c r="C150" s="9"/>
      <c r="D150" s="10" t="s">
        <v>43</v>
      </c>
      <c r="E150" s="100">
        <v>2300</v>
      </c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</row>
    <row r="151" spans="1:29" s="88" customFormat="1" hidden="1" x14ac:dyDescent="0.2">
      <c r="A151" s="5"/>
      <c r="B151" s="8">
        <v>5154</v>
      </c>
      <c r="C151" s="9"/>
      <c r="D151" s="10" t="s">
        <v>44</v>
      </c>
      <c r="E151" s="100">
        <v>280</v>
      </c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</row>
    <row r="152" spans="1:29" s="88" customFormat="1" hidden="1" x14ac:dyDescent="0.2">
      <c r="A152" s="5"/>
      <c r="B152" s="8">
        <v>5156</v>
      </c>
      <c r="C152" s="9"/>
      <c r="D152" s="10" t="s">
        <v>85</v>
      </c>
      <c r="E152" s="100">
        <v>30</v>
      </c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</row>
    <row r="153" spans="1:29" s="88" customFormat="1" hidden="1" x14ac:dyDescent="0.2">
      <c r="A153" s="5"/>
      <c r="B153" s="8">
        <v>5157</v>
      </c>
      <c r="C153" s="9"/>
      <c r="D153" s="10" t="s">
        <v>86</v>
      </c>
      <c r="E153" s="100">
        <v>1300</v>
      </c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</row>
    <row r="154" spans="1:29" s="88" customFormat="1" hidden="1" x14ac:dyDescent="0.2">
      <c r="A154" s="5"/>
      <c r="B154" s="8">
        <v>5164</v>
      </c>
      <c r="C154" s="9"/>
      <c r="D154" s="10" t="s">
        <v>87</v>
      </c>
      <c r="E154" s="100">
        <v>25</v>
      </c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</row>
    <row r="155" spans="1:29" s="88" customFormat="1" hidden="1" x14ac:dyDescent="0.2">
      <c r="A155" s="5"/>
      <c r="B155" s="8">
        <v>5166</v>
      </c>
      <c r="C155" s="9"/>
      <c r="D155" s="10" t="s">
        <v>135</v>
      </c>
      <c r="E155" s="100">
        <v>100</v>
      </c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</row>
    <row r="156" spans="1:29" ht="25.5" hidden="1" x14ac:dyDescent="0.2">
      <c r="A156" s="5"/>
      <c r="B156" s="8">
        <v>5169</v>
      </c>
      <c r="C156" s="9"/>
      <c r="D156" s="35" t="s">
        <v>155</v>
      </c>
      <c r="E156" s="100">
        <v>325</v>
      </c>
    </row>
    <row r="157" spans="1:29" hidden="1" x14ac:dyDescent="0.2">
      <c r="A157" s="56"/>
      <c r="B157" s="57">
        <v>6121</v>
      </c>
      <c r="C157" s="58"/>
      <c r="D157" s="59" t="s">
        <v>158</v>
      </c>
      <c r="E157" s="132">
        <v>60</v>
      </c>
    </row>
    <row r="158" spans="1:29" ht="39" hidden="1" thickBot="1" x14ac:dyDescent="0.25">
      <c r="A158" s="56"/>
      <c r="B158" s="57">
        <v>5171</v>
      </c>
      <c r="C158" s="56"/>
      <c r="D158" s="59" t="s">
        <v>176</v>
      </c>
      <c r="E158" s="101">
        <v>950</v>
      </c>
    </row>
    <row r="159" spans="1:29" ht="13.5" hidden="1" thickBot="1" x14ac:dyDescent="0.25">
      <c r="A159" s="60">
        <v>3612</v>
      </c>
      <c r="B159" s="61"/>
      <c r="C159" s="235" t="s">
        <v>0</v>
      </c>
      <c r="D159" s="230" t="s">
        <v>88</v>
      </c>
      <c r="E159" s="129">
        <f>SUM(E144:E158)</f>
        <v>7100</v>
      </c>
    </row>
    <row r="160" spans="1:29" hidden="1" x14ac:dyDescent="0.2">
      <c r="A160" s="90"/>
      <c r="B160" s="91"/>
      <c r="C160" s="90"/>
      <c r="D160" s="195"/>
      <c r="E160" s="107"/>
    </row>
    <row r="161" spans="1:29" hidden="1" x14ac:dyDescent="0.2">
      <c r="A161" s="17">
        <v>3613</v>
      </c>
      <c r="B161" s="47"/>
      <c r="C161" s="17"/>
      <c r="D161" s="55" t="s">
        <v>89</v>
      </c>
      <c r="E161" s="100"/>
    </row>
    <row r="162" spans="1:29" s="88" customFormat="1" hidden="1" x14ac:dyDescent="0.2">
      <c r="A162" s="5"/>
      <c r="B162" s="8">
        <v>5151</v>
      </c>
      <c r="C162" s="9"/>
      <c r="D162" s="10" t="s">
        <v>90</v>
      </c>
      <c r="E162" s="100">
        <v>70</v>
      </c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</row>
    <row r="163" spans="1:29" s="88" customFormat="1" hidden="1" x14ac:dyDescent="0.2">
      <c r="A163" s="5"/>
      <c r="B163" s="8">
        <v>5152</v>
      </c>
      <c r="C163" s="9"/>
      <c r="D163" s="10" t="s">
        <v>91</v>
      </c>
      <c r="E163" s="100">
        <v>330</v>
      </c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</row>
    <row r="164" spans="1:29" s="88" customFormat="1" hidden="1" x14ac:dyDescent="0.2">
      <c r="A164" s="5"/>
      <c r="B164" s="8">
        <v>5153</v>
      </c>
      <c r="C164" s="9"/>
      <c r="D164" s="10" t="s">
        <v>92</v>
      </c>
      <c r="E164" s="100">
        <v>170</v>
      </c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</row>
    <row r="165" spans="1:29" s="88" customFormat="1" hidden="1" x14ac:dyDescent="0.2">
      <c r="A165" s="5"/>
      <c r="B165" s="8">
        <v>5154</v>
      </c>
      <c r="C165" s="9"/>
      <c r="D165" s="10" t="s">
        <v>93</v>
      </c>
      <c r="E165" s="100">
        <v>220</v>
      </c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</row>
    <row r="166" spans="1:29" s="88" customFormat="1" hidden="1" x14ac:dyDescent="0.2">
      <c r="A166" s="5"/>
      <c r="B166" s="8">
        <v>5157</v>
      </c>
      <c r="C166" s="9"/>
      <c r="D166" s="10" t="s">
        <v>94</v>
      </c>
      <c r="E166" s="100">
        <v>6</v>
      </c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</row>
    <row r="167" spans="1:29" ht="26.25" hidden="1" thickBot="1" x14ac:dyDescent="0.25">
      <c r="A167" s="11"/>
      <c r="B167" s="12">
        <v>5171</v>
      </c>
      <c r="C167" s="13" t="s">
        <v>0</v>
      </c>
      <c r="D167" s="23" t="s">
        <v>163</v>
      </c>
      <c r="E167" s="101">
        <v>140</v>
      </c>
    </row>
    <row r="168" spans="1:29" ht="13.5" hidden="1" thickBot="1" x14ac:dyDescent="0.25">
      <c r="A168" s="15">
        <v>3613</v>
      </c>
      <c r="B168" s="44"/>
      <c r="C168" s="45" t="s">
        <v>0</v>
      </c>
      <c r="D168" s="225" t="s">
        <v>95</v>
      </c>
      <c r="E168" s="129">
        <f>SUM(E162:E167)</f>
        <v>936</v>
      </c>
    </row>
    <row r="169" spans="1:29" hidden="1" x14ac:dyDescent="0.2">
      <c r="A169" s="17"/>
      <c r="B169" s="18"/>
      <c r="C169" s="19"/>
      <c r="D169" s="20"/>
      <c r="E169" s="107"/>
    </row>
    <row r="170" spans="1:29" hidden="1" x14ac:dyDescent="0.2">
      <c r="A170" s="5">
        <v>3631</v>
      </c>
      <c r="B170" s="6"/>
      <c r="C170" s="9"/>
      <c r="D170" s="7" t="s">
        <v>96</v>
      </c>
      <c r="E170" s="100"/>
    </row>
    <row r="171" spans="1:29" s="88" customFormat="1" hidden="1" x14ac:dyDescent="0.2">
      <c r="A171" s="5"/>
      <c r="B171" s="8">
        <v>5154</v>
      </c>
      <c r="C171" s="9"/>
      <c r="D171" s="10" t="s">
        <v>97</v>
      </c>
      <c r="E171" s="100">
        <v>330</v>
      </c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</row>
    <row r="172" spans="1:29" ht="51.75" hidden="1" thickBot="1" x14ac:dyDescent="0.25">
      <c r="A172" s="11"/>
      <c r="B172" s="12">
        <v>5171</v>
      </c>
      <c r="C172" s="13"/>
      <c r="D172" s="23" t="s">
        <v>174</v>
      </c>
      <c r="E172" s="101">
        <v>410</v>
      </c>
    </row>
    <row r="173" spans="1:29" ht="13.5" hidden="1" thickBot="1" x14ac:dyDescent="0.25">
      <c r="A173" s="15">
        <v>3631</v>
      </c>
      <c r="B173" s="44"/>
      <c r="C173" s="45" t="s">
        <v>0</v>
      </c>
      <c r="D173" s="224" t="s">
        <v>98</v>
      </c>
      <c r="E173" s="129">
        <f>SUM(E171:E172)</f>
        <v>740</v>
      </c>
    </row>
    <row r="174" spans="1:29" hidden="1" x14ac:dyDescent="0.2">
      <c r="A174" s="17"/>
      <c r="B174" s="62"/>
      <c r="C174" s="19"/>
      <c r="D174" s="20"/>
      <c r="E174" s="107"/>
    </row>
    <row r="175" spans="1:29" hidden="1" x14ac:dyDescent="0.2">
      <c r="A175" s="5">
        <v>3632</v>
      </c>
      <c r="B175" s="8"/>
      <c r="C175" s="9"/>
      <c r="D175" s="7" t="s">
        <v>99</v>
      </c>
      <c r="E175" s="100"/>
    </row>
    <row r="176" spans="1:29" s="88" customFormat="1" hidden="1" x14ac:dyDescent="0.2">
      <c r="A176" s="5"/>
      <c r="B176" s="8">
        <v>5151</v>
      </c>
      <c r="C176" s="9"/>
      <c r="D176" s="10" t="s">
        <v>42</v>
      </c>
      <c r="E176" s="100">
        <v>5</v>
      </c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</row>
    <row r="177" spans="1:29" s="88" customFormat="1" ht="13.5" hidden="1" thickBot="1" x14ac:dyDescent="0.25">
      <c r="A177" s="11"/>
      <c r="B177" s="12">
        <v>5171</v>
      </c>
      <c r="C177" s="13"/>
      <c r="D177" s="14" t="s">
        <v>100</v>
      </c>
      <c r="E177" s="101">
        <v>5</v>
      </c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</row>
    <row r="178" spans="1:29" ht="13.5" hidden="1" thickBot="1" x14ac:dyDescent="0.25">
      <c r="A178" s="15">
        <v>3632</v>
      </c>
      <c r="B178" s="44"/>
      <c r="C178" s="45" t="s">
        <v>0</v>
      </c>
      <c r="D178" s="46" t="s">
        <v>101</v>
      </c>
      <c r="E178" s="129">
        <f>SUM(E176:E177)</f>
        <v>10</v>
      </c>
    </row>
    <row r="179" spans="1:29" ht="13.5" hidden="1" thickBot="1" x14ac:dyDescent="0.25">
      <c r="A179" s="21"/>
      <c r="B179" s="71"/>
      <c r="C179" s="25"/>
      <c r="D179" s="240"/>
      <c r="E179" s="136"/>
    </row>
    <row r="180" spans="1:29" ht="13.5" hidden="1" thickBot="1" x14ac:dyDescent="0.25">
      <c r="A180" s="15">
        <v>3633</v>
      </c>
      <c r="B180" s="44">
        <v>6121</v>
      </c>
      <c r="C180" s="45"/>
      <c r="D180" s="190" t="s">
        <v>177</v>
      </c>
      <c r="E180" s="129">
        <v>110</v>
      </c>
    </row>
    <row r="181" spans="1:29" hidden="1" x14ac:dyDescent="0.2">
      <c r="A181" s="17"/>
      <c r="B181" s="18"/>
      <c r="C181" s="19"/>
      <c r="D181" s="86"/>
      <c r="E181" s="107"/>
    </row>
    <row r="182" spans="1:29" hidden="1" x14ac:dyDescent="0.2">
      <c r="A182" s="5">
        <v>3635</v>
      </c>
      <c r="B182" s="8"/>
      <c r="C182" s="9"/>
      <c r="D182" s="7" t="s">
        <v>102</v>
      </c>
      <c r="E182" s="100"/>
    </row>
    <row r="183" spans="1:29" hidden="1" x14ac:dyDescent="0.2">
      <c r="A183" s="5"/>
      <c r="B183" s="8">
        <v>6119</v>
      </c>
      <c r="C183" s="9"/>
      <c r="D183" s="22" t="s">
        <v>147</v>
      </c>
      <c r="E183" s="100"/>
    </row>
    <row r="184" spans="1:29" hidden="1" x14ac:dyDescent="0.2">
      <c r="A184" s="11"/>
      <c r="B184" s="12"/>
      <c r="C184" s="13"/>
      <c r="D184" s="59" t="s">
        <v>161</v>
      </c>
      <c r="E184" s="100">
        <v>108</v>
      </c>
    </row>
    <row r="185" spans="1:29" ht="13.5" hidden="1" thickBot="1" x14ac:dyDescent="0.25">
      <c r="A185" s="11"/>
      <c r="B185" s="12">
        <v>5169</v>
      </c>
      <c r="C185" s="13"/>
      <c r="D185" s="14" t="s">
        <v>146</v>
      </c>
      <c r="E185" s="101">
        <v>50</v>
      </c>
    </row>
    <row r="186" spans="1:29" ht="13.5" hidden="1" thickBot="1" x14ac:dyDescent="0.25">
      <c r="A186" s="15"/>
      <c r="B186" s="16"/>
      <c r="C186" s="15" t="s">
        <v>0</v>
      </c>
      <c r="D186" s="46" t="s">
        <v>103</v>
      </c>
      <c r="E186" s="129">
        <f>SUM(E183:E185)</f>
        <v>158</v>
      </c>
    </row>
    <row r="187" spans="1:29" ht="13.5" hidden="1" thickBot="1" x14ac:dyDescent="0.25">
      <c r="A187" s="104"/>
      <c r="B187" s="189"/>
      <c r="C187" s="104"/>
      <c r="D187" s="110"/>
      <c r="E187" s="141"/>
    </row>
    <row r="188" spans="1:29" ht="13.5" hidden="1" thickBot="1" x14ac:dyDescent="0.25">
      <c r="A188" s="15">
        <v>3636</v>
      </c>
      <c r="B188" s="116">
        <v>6119</v>
      </c>
      <c r="C188" s="15"/>
      <c r="D188" s="190" t="s">
        <v>169</v>
      </c>
      <c r="E188" s="129">
        <v>223</v>
      </c>
    </row>
    <row r="189" spans="1:29" hidden="1" x14ac:dyDescent="0.2">
      <c r="A189" s="42"/>
      <c r="B189" s="188"/>
      <c r="C189" s="47"/>
      <c r="D189" s="196"/>
      <c r="E189" s="187"/>
    </row>
    <row r="190" spans="1:29" hidden="1" x14ac:dyDescent="0.2">
      <c r="A190" s="17">
        <v>3639</v>
      </c>
      <c r="B190" s="19"/>
      <c r="C190" s="18"/>
      <c r="D190" s="197" t="s">
        <v>104</v>
      </c>
      <c r="E190" s="107"/>
    </row>
    <row r="191" spans="1:29" hidden="1" x14ac:dyDescent="0.2">
      <c r="A191" s="5"/>
      <c r="B191" s="9">
        <v>5011</v>
      </c>
      <c r="C191" s="234" t="s">
        <v>0</v>
      </c>
      <c r="D191" s="138" t="s">
        <v>105</v>
      </c>
      <c r="E191" s="100">
        <v>220</v>
      </c>
    </row>
    <row r="192" spans="1:29" hidden="1" x14ac:dyDescent="0.2">
      <c r="A192" s="5"/>
      <c r="B192" s="9">
        <v>5021</v>
      </c>
      <c r="C192" s="237" t="s">
        <v>0</v>
      </c>
      <c r="D192" s="138" t="s">
        <v>106</v>
      </c>
      <c r="E192" s="100">
        <v>100</v>
      </c>
    </row>
    <row r="193" spans="1:29" hidden="1" x14ac:dyDescent="0.2">
      <c r="A193" s="5"/>
      <c r="B193" s="9">
        <v>5229</v>
      </c>
      <c r="C193" s="6"/>
      <c r="D193" s="138" t="s">
        <v>107</v>
      </c>
      <c r="E193" s="100">
        <v>11</v>
      </c>
    </row>
    <row r="194" spans="1:29" hidden="1" x14ac:dyDescent="0.2">
      <c r="A194" s="5"/>
      <c r="B194" s="9">
        <v>5165</v>
      </c>
      <c r="C194" s="6"/>
      <c r="D194" s="138" t="s">
        <v>108</v>
      </c>
      <c r="E194" s="100">
        <v>6</v>
      </c>
    </row>
    <row r="195" spans="1:29" hidden="1" x14ac:dyDescent="0.2">
      <c r="A195" s="5"/>
      <c r="B195" s="9">
        <v>5166</v>
      </c>
      <c r="C195" s="8"/>
      <c r="D195" s="138" t="s">
        <v>109</v>
      </c>
      <c r="E195" s="100">
        <v>180</v>
      </c>
    </row>
    <row r="196" spans="1:29" hidden="1" x14ac:dyDescent="0.2">
      <c r="A196" s="5"/>
      <c r="B196" s="9">
        <v>6121</v>
      </c>
      <c r="C196" s="8"/>
      <c r="D196" s="138" t="s">
        <v>154</v>
      </c>
      <c r="E196" s="100">
        <v>200</v>
      </c>
    </row>
    <row r="197" spans="1:29" hidden="1" x14ac:dyDescent="0.2">
      <c r="A197" s="5"/>
      <c r="B197" s="9">
        <v>6130</v>
      </c>
      <c r="C197" s="8"/>
      <c r="D197" s="138" t="s">
        <v>150</v>
      </c>
      <c r="E197" s="132">
        <v>1000</v>
      </c>
    </row>
    <row r="198" spans="1:29" ht="13.5" hidden="1" thickBot="1" x14ac:dyDescent="0.25">
      <c r="A198" s="83"/>
      <c r="B198" s="75">
        <v>5362</v>
      </c>
      <c r="C198" s="8"/>
      <c r="D198" s="198" t="s">
        <v>110</v>
      </c>
      <c r="E198" s="130">
        <v>150</v>
      </c>
    </row>
    <row r="199" spans="1:29" ht="13.5" hidden="1" thickBot="1" x14ac:dyDescent="0.25">
      <c r="A199" s="15">
        <v>3639</v>
      </c>
      <c r="B199" s="63" t="s">
        <v>0</v>
      </c>
      <c r="C199" s="15" t="s">
        <v>0</v>
      </c>
      <c r="D199" s="46" t="s">
        <v>111</v>
      </c>
      <c r="E199" s="129">
        <f>SUM(E191:E198)</f>
        <v>1867</v>
      </c>
    </row>
    <row r="200" spans="1:29" ht="16.5" hidden="1" thickTop="1" thickBot="1" x14ac:dyDescent="0.3">
      <c r="A200" s="53">
        <v>36</v>
      </c>
      <c r="B200" s="16"/>
      <c r="C200" s="15" t="s">
        <v>33</v>
      </c>
      <c r="D200" s="46" t="s">
        <v>112</v>
      </c>
      <c r="E200" s="281">
        <f>E173+E178+E186+E199+E188+E168+E159+E180</f>
        <v>11144</v>
      </c>
    </row>
    <row r="201" spans="1:29" ht="16.5" thickTop="1" x14ac:dyDescent="0.25">
      <c r="A201" s="348">
        <v>3639</v>
      </c>
      <c r="B201" s="188"/>
      <c r="C201" s="42"/>
      <c r="D201" s="431" t="s">
        <v>225</v>
      </c>
      <c r="E201" s="417"/>
      <c r="F201" s="288"/>
    </row>
    <row r="202" spans="1:29" ht="15" x14ac:dyDescent="0.25">
      <c r="A202" s="416" t="s">
        <v>0</v>
      </c>
      <c r="B202" s="386">
        <v>5164</v>
      </c>
      <c r="C202" s="21"/>
      <c r="D202" s="275" t="s">
        <v>246</v>
      </c>
      <c r="E202" s="418">
        <v>15</v>
      </c>
    </row>
    <row r="203" spans="1:29" ht="15.75" thickBot="1" x14ac:dyDescent="0.3">
      <c r="A203" s="385"/>
      <c r="B203" s="350"/>
      <c r="C203" s="285"/>
      <c r="D203" s="476" t="s">
        <v>34</v>
      </c>
      <c r="E203" s="483">
        <f>SUM(E202)</f>
        <v>15</v>
      </c>
    </row>
    <row r="204" spans="1:29" ht="13.5" thickTop="1" x14ac:dyDescent="0.2">
      <c r="A204" s="298">
        <v>37</v>
      </c>
      <c r="B204" s="47"/>
      <c r="C204" s="19"/>
      <c r="D204" s="55" t="s">
        <v>113</v>
      </c>
      <c r="E204" s="325"/>
    </row>
    <row r="205" spans="1:29" ht="15.75" x14ac:dyDescent="0.25">
      <c r="A205" s="360" t="s">
        <v>0</v>
      </c>
      <c r="B205" s="8"/>
      <c r="C205" s="9"/>
      <c r="D205" s="432" t="s">
        <v>114</v>
      </c>
      <c r="E205" s="272"/>
      <c r="F205" s="288"/>
    </row>
    <row r="206" spans="1:29" x14ac:dyDescent="0.2">
      <c r="A206" s="317">
        <v>3721</v>
      </c>
      <c r="B206" s="8">
        <v>5169</v>
      </c>
      <c r="C206" s="9"/>
      <c r="D206" s="10" t="s">
        <v>202</v>
      </c>
      <c r="E206" s="272">
        <v>10</v>
      </c>
      <c r="F206" s="288"/>
    </row>
    <row r="207" spans="1:29" x14ac:dyDescent="0.2">
      <c r="A207" s="317">
        <v>3722</v>
      </c>
      <c r="B207" s="8">
        <v>5169</v>
      </c>
      <c r="C207" s="9"/>
      <c r="D207" s="10" t="s">
        <v>193</v>
      </c>
      <c r="E207" s="272">
        <v>390</v>
      </c>
      <c r="F207" s="288"/>
    </row>
    <row r="208" spans="1:29" s="88" customFormat="1" x14ac:dyDescent="0.2">
      <c r="A208" s="297"/>
      <c r="B208" s="9">
        <v>5139</v>
      </c>
      <c r="C208" s="13" t="s">
        <v>0</v>
      </c>
      <c r="D208" s="271" t="s">
        <v>181</v>
      </c>
      <c r="E208" s="329">
        <v>10</v>
      </c>
      <c r="F208" s="288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</row>
    <row r="209" spans="1:29" ht="13.5" thickBot="1" x14ac:dyDescent="0.25">
      <c r="A209" s="363" t="s">
        <v>0</v>
      </c>
      <c r="B209" s="268"/>
      <c r="C209" s="353" t="s">
        <v>0</v>
      </c>
      <c r="D209" s="485" t="s">
        <v>34</v>
      </c>
      <c r="E209" s="484">
        <f>SUM(E206:E208)</f>
        <v>410</v>
      </c>
      <c r="F209" s="288"/>
    </row>
    <row r="210" spans="1:29" ht="16.5" thickTop="1" x14ac:dyDescent="0.25">
      <c r="A210" s="300">
        <v>3745</v>
      </c>
      <c r="B210" s="351"/>
      <c r="C210" s="309"/>
      <c r="D210" s="267" t="s">
        <v>273</v>
      </c>
      <c r="E210" s="304"/>
      <c r="F210" s="288"/>
    </row>
    <row r="211" spans="1:29" x14ac:dyDescent="0.2">
      <c r="A211" s="297"/>
      <c r="B211" s="9">
        <v>5011</v>
      </c>
      <c r="C211" s="32" t="s">
        <v>0</v>
      </c>
      <c r="D211" s="10" t="s">
        <v>39</v>
      </c>
      <c r="E211" s="329">
        <v>200</v>
      </c>
    </row>
    <row r="212" spans="1:29" x14ac:dyDescent="0.2">
      <c r="A212" s="297"/>
      <c r="B212" s="9">
        <v>5031</v>
      </c>
      <c r="C212" s="32"/>
      <c r="D212" s="10" t="s">
        <v>194</v>
      </c>
      <c r="E212" s="272">
        <v>50</v>
      </c>
      <c r="F212" s="288"/>
    </row>
    <row r="213" spans="1:29" x14ac:dyDescent="0.2">
      <c r="A213" s="297"/>
      <c r="B213" s="9">
        <v>5032</v>
      </c>
      <c r="C213" s="32"/>
      <c r="D213" s="10" t="s">
        <v>195</v>
      </c>
      <c r="E213" s="329">
        <v>20</v>
      </c>
    </row>
    <row r="214" spans="1:29" x14ac:dyDescent="0.2">
      <c r="A214" s="297"/>
      <c r="B214" s="9">
        <v>5021</v>
      </c>
      <c r="C214" s="9"/>
      <c r="D214" s="10" t="s">
        <v>235</v>
      </c>
      <c r="E214" s="329">
        <v>5</v>
      </c>
    </row>
    <row r="215" spans="1:29" x14ac:dyDescent="0.2">
      <c r="A215" s="297"/>
      <c r="B215" s="9">
        <v>5137</v>
      </c>
      <c r="C215" s="9"/>
      <c r="D215" s="35" t="s">
        <v>247</v>
      </c>
      <c r="E215" s="272">
        <v>3</v>
      </c>
      <c r="F215" s="288"/>
    </row>
    <row r="216" spans="1:29" s="88" customFormat="1" ht="11.25" customHeight="1" x14ac:dyDescent="0.2">
      <c r="A216" s="297"/>
      <c r="B216" s="9">
        <v>5139</v>
      </c>
      <c r="C216" s="9"/>
      <c r="D216" s="35" t="s">
        <v>224</v>
      </c>
      <c r="E216" s="272">
        <v>17</v>
      </c>
      <c r="F216" s="288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</row>
    <row r="217" spans="1:29" s="88" customFormat="1" ht="12" customHeight="1" x14ac:dyDescent="0.2">
      <c r="A217" s="297"/>
      <c r="B217" s="9">
        <v>5038</v>
      </c>
      <c r="C217" s="9"/>
      <c r="D217" s="35" t="s">
        <v>221</v>
      </c>
      <c r="E217" s="272">
        <v>1</v>
      </c>
      <c r="F217" s="288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</row>
    <row r="218" spans="1:29" s="88" customFormat="1" ht="11.25" customHeight="1" x14ac:dyDescent="0.2">
      <c r="A218" s="352" t="s">
        <v>0</v>
      </c>
      <c r="B218" s="9">
        <v>5156</v>
      </c>
      <c r="C218" s="9"/>
      <c r="D218" s="10" t="s">
        <v>115</v>
      </c>
      <c r="E218" s="272">
        <v>17</v>
      </c>
      <c r="F218" s="288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</row>
    <row r="219" spans="1:29" x14ac:dyDescent="0.2">
      <c r="A219" s="297"/>
      <c r="B219" s="9">
        <v>5169</v>
      </c>
      <c r="C219" s="9"/>
      <c r="D219" s="10" t="s">
        <v>196</v>
      </c>
      <c r="E219" s="272">
        <v>0</v>
      </c>
      <c r="F219" s="288"/>
    </row>
    <row r="220" spans="1:29" ht="12.75" customHeight="1" x14ac:dyDescent="0.2">
      <c r="A220" s="297"/>
      <c r="B220" s="9">
        <v>5171</v>
      </c>
      <c r="C220" s="9"/>
      <c r="D220" s="10" t="s">
        <v>206</v>
      </c>
      <c r="E220" s="272">
        <v>7</v>
      </c>
      <c r="F220" s="288"/>
    </row>
    <row r="221" spans="1:29" x14ac:dyDescent="0.2">
      <c r="A221" s="297"/>
      <c r="B221" s="9" t="s">
        <v>0</v>
      </c>
      <c r="C221" s="9"/>
      <c r="D221" s="10" t="s">
        <v>0</v>
      </c>
      <c r="E221" s="272">
        <v>0</v>
      </c>
      <c r="F221" s="288"/>
    </row>
    <row r="222" spans="1:29" ht="39" hidden="1" thickBot="1" x14ac:dyDescent="0.25">
      <c r="A222" s="261"/>
      <c r="B222" s="67">
        <v>5171</v>
      </c>
      <c r="C222" s="67"/>
      <c r="D222" s="35" t="s">
        <v>173</v>
      </c>
      <c r="E222" s="260">
        <v>1041</v>
      </c>
    </row>
    <row r="223" spans="1:29" s="88" customFormat="1" ht="13.5" hidden="1" thickBot="1" x14ac:dyDescent="0.25">
      <c r="A223" s="262"/>
      <c r="B223" s="13">
        <v>5167</v>
      </c>
      <c r="C223" s="13"/>
      <c r="D223" s="14" t="s">
        <v>116</v>
      </c>
      <c r="E223" s="260">
        <v>5</v>
      </c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</row>
    <row r="224" spans="1:29" s="88" customFormat="1" ht="39" hidden="1" thickBot="1" x14ac:dyDescent="0.25">
      <c r="A224" s="262"/>
      <c r="B224" s="13">
        <v>6121</v>
      </c>
      <c r="C224" s="13"/>
      <c r="D224" s="23" t="s">
        <v>151</v>
      </c>
      <c r="E224" s="263">
        <v>498</v>
      </c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</row>
    <row r="225" spans="1:29" s="88" customFormat="1" ht="13.5" hidden="1" thickBot="1" x14ac:dyDescent="0.25">
      <c r="A225" s="262"/>
      <c r="B225" s="13">
        <v>6122</v>
      </c>
      <c r="C225" s="13"/>
      <c r="D225" s="23" t="s">
        <v>172</v>
      </c>
      <c r="E225" s="263">
        <v>60</v>
      </c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</row>
    <row r="226" spans="1:29" ht="13.5" hidden="1" thickBot="1" x14ac:dyDescent="0.25">
      <c r="A226" s="262"/>
      <c r="B226" s="13">
        <v>5178</v>
      </c>
      <c r="C226" s="13"/>
      <c r="D226" s="14" t="s">
        <v>117</v>
      </c>
      <c r="E226" s="263">
        <v>419</v>
      </c>
    </row>
    <row r="227" spans="1:29" ht="13.5" thickBot="1" x14ac:dyDescent="0.25">
      <c r="A227" s="301" t="s">
        <v>0</v>
      </c>
      <c r="B227" s="285"/>
      <c r="C227" s="353" t="s">
        <v>0</v>
      </c>
      <c r="D227" s="476" t="s">
        <v>34</v>
      </c>
      <c r="E227" s="486">
        <f>SUM(E211:E221)</f>
        <v>320</v>
      </c>
      <c r="F227" s="288"/>
    </row>
    <row r="228" spans="1:29" ht="16.5" thickTop="1" x14ac:dyDescent="0.25">
      <c r="A228" s="300">
        <v>4334</v>
      </c>
      <c r="B228" s="64"/>
      <c r="C228" s="236"/>
      <c r="D228" s="433" t="s">
        <v>216</v>
      </c>
      <c r="E228" s="354"/>
      <c r="F228" s="288"/>
    </row>
    <row r="229" spans="1:29" x14ac:dyDescent="0.2">
      <c r="A229" s="297" t="s">
        <v>0</v>
      </c>
      <c r="B229" s="5">
        <v>5321</v>
      </c>
      <c r="C229" s="258"/>
      <c r="D229" s="275" t="s">
        <v>217</v>
      </c>
      <c r="E229" s="327">
        <v>20</v>
      </c>
    </row>
    <row r="230" spans="1:29" ht="13.5" thickBot="1" x14ac:dyDescent="0.25">
      <c r="A230" s="301" t="s">
        <v>0</v>
      </c>
      <c r="B230" s="285"/>
      <c r="C230" s="353"/>
      <c r="D230" s="476" t="s">
        <v>34</v>
      </c>
      <c r="E230" s="486">
        <f>(E229)</f>
        <v>20</v>
      </c>
      <c r="F230" s="288"/>
    </row>
    <row r="231" spans="1:29" ht="16.5" thickTop="1" x14ac:dyDescent="0.25">
      <c r="A231" s="300">
        <v>4379</v>
      </c>
      <c r="B231" s="17"/>
      <c r="C231" s="274"/>
      <c r="D231" s="434" t="s">
        <v>215</v>
      </c>
      <c r="E231" s="354"/>
      <c r="F231" s="288"/>
    </row>
    <row r="232" spans="1:29" x14ac:dyDescent="0.2">
      <c r="A232" s="297" t="s">
        <v>0</v>
      </c>
      <c r="B232" s="18">
        <v>5169</v>
      </c>
      <c r="C232" s="9"/>
      <c r="D232" s="259" t="s">
        <v>190</v>
      </c>
      <c r="E232" s="307">
        <v>280</v>
      </c>
      <c r="F232" s="288"/>
    </row>
    <row r="233" spans="1:29" hidden="1" x14ac:dyDescent="0.2">
      <c r="A233" s="5"/>
      <c r="B233" s="8"/>
      <c r="C233" s="66"/>
      <c r="D233" s="70"/>
      <c r="E233" s="100"/>
    </row>
    <row r="234" spans="1:29" s="88" customFormat="1" hidden="1" x14ac:dyDescent="0.2">
      <c r="A234" s="5"/>
      <c r="B234" s="8"/>
      <c r="C234" s="66"/>
      <c r="D234" s="138"/>
      <c r="E234" s="100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</row>
    <row r="235" spans="1:29" s="88" customFormat="1" hidden="1" x14ac:dyDescent="0.2">
      <c r="A235" s="5"/>
      <c r="B235" s="8"/>
      <c r="C235" s="66"/>
      <c r="D235" s="138"/>
      <c r="E235" s="100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</row>
    <row r="236" spans="1:29" s="88" customFormat="1" hidden="1" x14ac:dyDescent="0.2">
      <c r="A236" s="5"/>
      <c r="B236" s="8"/>
      <c r="C236" s="66"/>
      <c r="D236" s="138"/>
      <c r="E236" s="100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</row>
    <row r="237" spans="1:29" s="88" customFormat="1" ht="13.5" hidden="1" thickBot="1" x14ac:dyDescent="0.25">
      <c r="A237" s="21"/>
      <c r="B237" s="71"/>
      <c r="C237" s="139"/>
      <c r="D237" s="140"/>
      <c r="E237" s="101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</row>
    <row r="238" spans="1:29" ht="15.75" hidden="1" thickBot="1" x14ac:dyDescent="0.3">
      <c r="A238" s="53"/>
      <c r="B238" s="63"/>
      <c r="C238" s="68"/>
      <c r="D238" s="226"/>
      <c r="E238" s="129"/>
    </row>
    <row r="239" spans="1:29" ht="15" hidden="1" x14ac:dyDescent="0.25">
      <c r="A239" s="73"/>
      <c r="B239" s="108"/>
      <c r="C239" s="104"/>
      <c r="D239" s="110"/>
      <c r="E239" s="107"/>
      <c r="F239" s="89" t="s">
        <v>0</v>
      </c>
    </row>
    <row r="240" spans="1:29" ht="15" hidden="1" x14ac:dyDescent="0.25">
      <c r="A240" s="112"/>
      <c r="B240" s="65"/>
      <c r="C240" s="5"/>
      <c r="D240" s="36"/>
      <c r="E240" s="107"/>
    </row>
    <row r="241" spans="1:29" ht="15" hidden="1" x14ac:dyDescent="0.25">
      <c r="A241" s="112"/>
      <c r="B241" s="109"/>
      <c r="C241" s="5"/>
      <c r="D241" s="87"/>
      <c r="E241" s="107"/>
    </row>
    <row r="242" spans="1:29" ht="15.75" hidden="1" thickBot="1" x14ac:dyDescent="0.3">
      <c r="A242" s="113"/>
      <c r="B242" s="114"/>
      <c r="C242" s="11"/>
      <c r="D242" s="115"/>
      <c r="E242" s="136"/>
    </row>
    <row r="243" spans="1:29" ht="15.75" hidden="1" thickBot="1" x14ac:dyDescent="0.3">
      <c r="A243" s="53"/>
      <c r="B243" s="116"/>
      <c r="C243" s="15"/>
      <c r="D243" s="46"/>
      <c r="E243" s="227"/>
    </row>
    <row r="244" spans="1:29" ht="15" hidden="1" x14ac:dyDescent="0.25">
      <c r="A244" s="72"/>
      <c r="B244" s="111"/>
      <c r="C244" s="21"/>
      <c r="D244" s="110"/>
      <c r="E244" s="107"/>
    </row>
    <row r="245" spans="1:29" hidden="1" x14ac:dyDescent="0.2">
      <c r="A245" s="5"/>
      <c r="B245" s="65"/>
      <c r="C245" s="5"/>
      <c r="D245" s="7"/>
      <c r="E245" s="100"/>
    </row>
    <row r="246" spans="1:29" hidden="1" x14ac:dyDescent="0.2">
      <c r="A246" s="5"/>
      <c r="B246" s="9"/>
      <c r="C246" s="32"/>
      <c r="D246" s="10"/>
      <c r="E246" s="100"/>
    </row>
    <row r="247" spans="1:29" hidden="1" x14ac:dyDescent="0.2">
      <c r="A247" s="5"/>
      <c r="B247" s="9"/>
      <c r="C247" s="5"/>
      <c r="D247" s="10"/>
      <c r="E247" s="100"/>
    </row>
    <row r="248" spans="1:29" hidden="1" x14ac:dyDescent="0.2">
      <c r="A248" s="5"/>
      <c r="B248" s="9"/>
      <c r="C248" s="5"/>
      <c r="D248" s="35"/>
      <c r="E248" s="100"/>
    </row>
    <row r="249" spans="1:29" s="88" customFormat="1" hidden="1" x14ac:dyDescent="0.2">
      <c r="A249" s="5"/>
      <c r="B249" s="9"/>
      <c r="C249" s="5"/>
      <c r="D249" s="10"/>
      <c r="E249" s="100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</row>
    <row r="250" spans="1:29" s="88" customFormat="1" hidden="1" x14ac:dyDescent="0.2">
      <c r="A250" s="5"/>
      <c r="B250" s="9"/>
      <c r="C250" s="5"/>
      <c r="D250" s="10"/>
      <c r="E250" s="100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</row>
    <row r="251" spans="1:29" s="88" customFormat="1" hidden="1" x14ac:dyDescent="0.2">
      <c r="A251" s="5"/>
      <c r="B251" s="9"/>
      <c r="C251" s="5"/>
      <c r="D251" s="10"/>
      <c r="E251" s="100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</row>
    <row r="252" spans="1:29" s="88" customFormat="1" hidden="1" x14ac:dyDescent="0.2">
      <c r="A252" s="5"/>
      <c r="B252" s="9"/>
      <c r="C252" s="5"/>
      <c r="D252" s="10"/>
      <c r="E252" s="100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</row>
    <row r="253" spans="1:29" s="88" customFormat="1" hidden="1" x14ac:dyDescent="0.2">
      <c r="A253" s="5"/>
      <c r="B253" s="9"/>
      <c r="C253" s="5"/>
      <c r="D253" s="10"/>
      <c r="E253" s="100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</row>
    <row r="254" spans="1:29" s="88" customFormat="1" hidden="1" x14ac:dyDescent="0.2">
      <c r="A254" s="5"/>
      <c r="B254" s="9"/>
      <c r="C254" s="5"/>
      <c r="D254" s="10"/>
      <c r="E254" s="100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</row>
    <row r="255" spans="1:29" s="88" customFormat="1" hidden="1" x14ac:dyDescent="0.2">
      <c r="A255" s="5"/>
      <c r="B255" s="9"/>
      <c r="C255" s="5"/>
      <c r="D255" s="10"/>
      <c r="E255" s="100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</row>
    <row r="256" spans="1:29" s="88" customFormat="1" hidden="1" x14ac:dyDescent="0.2">
      <c r="A256" s="5"/>
      <c r="B256" s="9"/>
      <c r="C256" s="5"/>
      <c r="D256" s="10"/>
      <c r="E256" s="100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</row>
    <row r="257" spans="1:6" hidden="1" x14ac:dyDescent="0.2">
      <c r="A257" s="5"/>
      <c r="B257" s="9"/>
      <c r="C257" s="5"/>
      <c r="D257" s="10"/>
      <c r="E257" s="100"/>
    </row>
    <row r="258" spans="1:6" ht="13.5" hidden="1" thickBot="1" x14ac:dyDescent="0.25">
      <c r="A258" s="11"/>
      <c r="B258" s="13"/>
      <c r="C258" s="11"/>
      <c r="D258" s="14"/>
      <c r="E258" s="101"/>
    </row>
    <row r="259" spans="1:6" ht="13.5" hidden="1" thickBot="1" x14ac:dyDescent="0.25">
      <c r="A259" s="15"/>
      <c r="B259" s="15"/>
      <c r="C259" s="231"/>
      <c r="D259" s="224"/>
      <c r="E259" s="206"/>
    </row>
    <row r="260" spans="1:6" hidden="1" x14ac:dyDescent="0.2">
      <c r="A260" s="17"/>
      <c r="B260" s="19"/>
      <c r="C260" s="19"/>
      <c r="D260" s="205"/>
      <c r="E260" s="107"/>
    </row>
    <row r="261" spans="1:6" ht="13.5" hidden="1" thickBot="1" x14ac:dyDescent="0.25">
      <c r="A261" s="83"/>
      <c r="B261" s="75"/>
      <c r="C261" s="75"/>
      <c r="D261" s="10"/>
      <c r="E261" s="101"/>
    </row>
    <row r="262" spans="1:6" ht="15.75" hidden="1" thickBot="1" x14ac:dyDescent="0.3">
      <c r="A262" s="207"/>
      <c r="B262" s="208"/>
      <c r="C262" s="209"/>
      <c r="D262" s="228"/>
      <c r="E262" s="129"/>
    </row>
    <row r="263" spans="1:6" ht="15.75" hidden="1" thickBot="1" x14ac:dyDescent="0.3">
      <c r="A263" s="207"/>
      <c r="B263" s="208"/>
      <c r="C263" s="209"/>
      <c r="D263" s="225"/>
      <c r="E263" s="129"/>
    </row>
    <row r="264" spans="1:6" ht="16.5" hidden="1" thickBot="1" x14ac:dyDescent="0.3">
      <c r="A264" s="387"/>
      <c r="B264" s="388"/>
      <c r="C264" s="276"/>
      <c r="D264" s="391"/>
      <c r="E264" s="141"/>
    </row>
    <row r="265" spans="1:6" ht="16.5" thickBot="1" x14ac:dyDescent="0.3">
      <c r="A265" s="301" t="s">
        <v>0</v>
      </c>
      <c r="B265" s="389"/>
      <c r="C265" s="390"/>
      <c r="D265" s="476" t="s">
        <v>34</v>
      </c>
      <c r="E265" s="468">
        <f>SUM(E232)</f>
        <v>280</v>
      </c>
      <c r="F265" s="288"/>
    </row>
    <row r="266" spans="1:6" ht="16.5" thickTop="1" x14ac:dyDescent="0.25">
      <c r="A266" s="300">
        <v>5213</v>
      </c>
      <c r="B266" s="356"/>
      <c r="C266" s="357"/>
      <c r="D266" s="435" t="s">
        <v>218</v>
      </c>
      <c r="E266" s="359"/>
      <c r="F266" s="288"/>
    </row>
    <row r="267" spans="1:6" x14ac:dyDescent="0.2">
      <c r="A267" s="297" t="s">
        <v>0</v>
      </c>
      <c r="B267" s="18">
        <v>5903</v>
      </c>
      <c r="C267" s="19"/>
      <c r="D267" s="20" t="s">
        <v>207</v>
      </c>
      <c r="E267" s="307">
        <v>100</v>
      </c>
    </row>
    <row r="268" spans="1:6" ht="13.5" thickBot="1" x14ac:dyDescent="0.25">
      <c r="A268" s="301" t="s">
        <v>0</v>
      </c>
      <c r="B268" s="284"/>
      <c r="C268" s="284"/>
      <c r="D268" s="487" t="s">
        <v>34</v>
      </c>
      <c r="E268" s="488">
        <f>SUM(E267)</f>
        <v>100</v>
      </c>
      <c r="F268" s="288"/>
    </row>
    <row r="269" spans="1:6" ht="16.5" thickTop="1" x14ac:dyDescent="0.25">
      <c r="A269" s="300">
        <v>5512</v>
      </c>
      <c r="B269" s="18"/>
      <c r="C269" s="19"/>
      <c r="D269" s="436" t="s">
        <v>204</v>
      </c>
      <c r="E269" s="415"/>
    </row>
    <row r="270" spans="1:6" ht="13.5" hidden="1" thickBot="1" x14ac:dyDescent="0.25">
      <c r="A270" s="95"/>
      <c r="B270" s="210"/>
      <c r="C270" s="96"/>
      <c r="D270" s="97"/>
      <c r="E270" s="130"/>
    </row>
    <row r="271" spans="1:6" ht="13.5" hidden="1" thickBot="1" x14ac:dyDescent="0.25">
      <c r="A271" s="21"/>
      <c r="B271" s="210"/>
      <c r="C271" s="96"/>
      <c r="D271" s="97"/>
      <c r="E271" s="136"/>
    </row>
    <row r="272" spans="1:6" x14ac:dyDescent="0.2">
      <c r="A272" s="297" t="s">
        <v>0</v>
      </c>
      <c r="B272" s="18">
        <v>5171</v>
      </c>
      <c r="C272" s="19" t="s">
        <v>0</v>
      </c>
      <c r="D272" s="20" t="s">
        <v>249</v>
      </c>
      <c r="E272" s="329">
        <v>3</v>
      </c>
    </row>
    <row r="273" spans="1:6" x14ac:dyDescent="0.2">
      <c r="A273" s="297" t="s">
        <v>0</v>
      </c>
      <c r="B273" s="8">
        <v>5156</v>
      </c>
      <c r="C273" s="9" t="s">
        <v>0</v>
      </c>
      <c r="D273" s="10" t="s">
        <v>197</v>
      </c>
      <c r="E273" s="329">
        <v>2</v>
      </c>
    </row>
    <row r="274" spans="1:6" x14ac:dyDescent="0.2">
      <c r="A274" s="297"/>
      <c r="B274" s="12">
        <v>5154</v>
      </c>
      <c r="C274" s="13"/>
      <c r="D274" s="14" t="s">
        <v>255</v>
      </c>
      <c r="E274" s="324">
        <v>3</v>
      </c>
      <c r="F274" s="288"/>
    </row>
    <row r="275" spans="1:6" x14ac:dyDescent="0.2">
      <c r="A275" s="297"/>
      <c r="B275" s="12">
        <v>5167</v>
      </c>
      <c r="C275" s="13"/>
      <c r="D275" s="14" t="s">
        <v>219</v>
      </c>
      <c r="E275" s="329">
        <v>1</v>
      </c>
    </row>
    <row r="276" spans="1:6" x14ac:dyDescent="0.2">
      <c r="A276" s="360" t="s">
        <v>0</v>
      </c>
      <c r="B276" s="12">
        <v>5169</v>
      </c>
      <c r="C276" s="13"/>
      <c r="D276" s="14" t="s">
        <v>220</v>
      </c>
      <c r="E276" s="329">
        <v>1</v>
      </c>
      <c r="F276" s="288"/>
    </row>
    <row r="277" spans="1:6" x14ac:dyDescent="0.2">
      <c r="A277" s="360"/>
      <c r="B277" s="13">
        <v>5222</v>
      </c>
      <c r="C277" s="13"/>
      <c r="D277" s="271" t="s">
        <v>248</v>
      </c>
      <c r="E277" s="413">
        <v>5</v>
      </c>
    </row>
    <row r="278" spans="1:6" ht="13.5" thickBot="1" x14ac:dyDescent="0.25">
      <c r="A278" s="301" t="s">
        <v>0</v>
      </c>
      <c r="B278" s="285"/>
      <c r="C278" s="285" t="s">
        <v>0</v>
      </c>
      <c r="D278" s="485" t="s">
        <v>34</v>
      </c>
      <c r="E278" s="468">
        <f>SUM(E272:E277)</f>
        <v>15</v>
      </c>
      <c r="F278" s="288"/>
    </row>
    <row r="279" spans="1:6" ht="16.5" thickTop="1" x14ac:dyDescent="0.25">
      <c r="A279" s="300">
        <v>6112</v>
      </c>
      <c r="B279" s="309"/>
      <c r="C279" s="309"/>
      <c r="D279" s="437" t="s">
        <v>226</v>
      </c>
      <c r="E279" s="419"/>
    </row>
    <row r="280" spans="1:6" x14ac:dyDescent="0.2">
      <c r="A280" s="297" t="s">
        <v>0</v>
      </c>
      <c r="B280" s="8">
        <v>5023</v>
      </c>
      <c r="C280" s="9"/>
      <c r="D280" s="87" t="s">
        <v>256</v>
      </c>
      <c r="E280" s="392">
        <v>687</v>
      </c>
    </row>
    <row r="281" spans="1:6" x14ac:dyDescent="0.2">
      <c r="A281" s="297" t="s">
        <v>0</v>
      </c>
      <c r="B281" s="8">
        <v>5031</v>
      </c>
      <c r="C281" s="9"/>
      <c r="D281" s="87" t="s">
        <v>257</v>
      </c>
      <c r="E281" s="329">
        <v>110</v>
      </c>
    </row>
    <row r="282" spans="1:6" x14ac:dyDescent="0.2">
      <c r="A282" s="297" t="s">
        <v>0</v>
      </c>
      <c r="B282" s="8">
        <v>5032</v>
      </c>
      <c r="C282" s="5" t="s">
        <v>0</v>
      </c>
      <c r="D282" s="10" t="s">
        <v>258</v>
      </c>
      <c r="E282" s="329">
        <v>50</v>
      </c>
    </row>
    <row r="283" spans="1:6" hidden="1" x14ac:dyDescent="0.2">
      <c r="A283" s="5"/>
      <c r="B283" s="8"/>
      <c r="C283" s="5"/>
      <c r="D283" s="10"/>
      <c r="E283" s="100"/>
    </row>
    <row r="284" spans="1:6" x14ac:dyDescent="0.2">
      <c r="A284" s="297"/>
      <c r="B284" s="9">
        <v>5167</v>
      </c>
      <c r="C284" s="5"/>
      <c r="D284" s="271" t="s">
        <v>250</v>
      </c>
      <c r="E284" s="329">
        <v>2</v>
      </c>
    </row>
    <row r="285" spans="1:6" x14ac:dyDescent="0.2">
      <c r="A285" s="297" t="s">
        <v>0</v>
      </c>
      <c r="B285" s="71">
        <v>5173</v>
      </c>
      <c r="C285" s="5" t="s">
        <v>0</v>
      </c>
      <c r="D285" s="28" t="s">
        <v>198</v>
      </c>
      <c r="E285" s="329">
        <v>1</v>
      </c>
      <c r="F285" s="288"/>
    </row>
    <row r="286" spans="1:6" ht="13.5" thickBot="1" x14ac:dyDescent="0.25">
      <c r="A286" s="411" t="s">
        <v>0</v>
      </c>
      <c r="B286" s="284"/>
      <c r="C286" s="412" t="s">
        <v>0</v>
      </c>
      <c r="D286" s="476" t="s">
        <v>34</v>
      </c>
      <c r="E286" s="484">
        <f>SUM(E280:E285)</f>
        <v>850</v>
      </c>
      <c r="F286" s="288"/>
    </row>
    <row r="287" spans="1:6" ht="14.25" thickTop="1" thickBot="1" x14ac:dyDescent="0.25">
      <c r="A287" s="439"/>
      <c r="B287" s="25"/>
      <c r="C287" s="441"/>
      <c r="D287" s="440"/>
      <c r="E287" s="358"/>
      <c r="F287" s="288"/>
    </row>
    <row r="288" spans="1:6" ht="13.5" thickTop="1" x14ac:dyDescent="0.2">
      <c r="A288" s="402"/>
      <c r="B288" s="309"/>
      <c r="C288" s="405"/>
      <c r="D288" s="406"/>
      <c r="E288" s="328"/>
      <c r="F288" s="288"/>
    </row>
    <row r="289" spans="1:29" ht="16.5" thickBot="1" x14ac:dyDescent="0.3">
      <c r="A289" s="403">
        <v>6171</v>
      </c>
      <c r="B289" s="404"/>
      <c r="C289" s="75"/>
      <c r="D289" s="438" t="s">
        <v>118</v>
      </c>
      <c r="E289" s="371"/>
      <c r="F289" s="288"/>
    </row>
    <row r="290" spans="1:29" x14ac:dyDescent="0.2">
      <c r="A290" s="302"/>
      <c r="B290" s="19">
        <v>5038</v>
      </c>
      <c r="C290" s="236" t="s">
        <v>0</v>
      </c>
      <c r="D290" s="269" t="s">
        <v>221</v>
      </c>
      <c r="E290" s="361">
        <v>5</v>
      </c>
    </row>
    <row r="291" spans="1:29" x14ac:dyDescent="0.2">
      <c r="A291" s="297"/>
      <c r="B291" s="9">
        <v>5021</v>
      </c>
      <c r="C291" s="32" t="s">
        <v>0</v>
      </c>
      <c r="D291" s="74" t="s">
        <v>82</v>
      </c>
      <c r="E291" s="272">
        <v>78</v>
      </c>
      <c r="F291" s="288"/>
    </row>
    <row r="292" spans="1:29" hidden="1" x14ac:dyDescent="0.2">
      <c r="A292" s="50"/>
      <c r="B292" s="9"/>
      <c r="C292" s="32"/>
      <c r="D292" s="74"/>
      <c r="E292" s="100"/>
    </row>
    <row r="293" spans="1:29" x14ac:dyDescent="0.2">
      <c r="A293" s="297"/>
      <c r="B293" s="9">
        <v>5168</v>
      </c>
      <c r="C293" s="5" t="s">
        <v>0</v>
      </c>
      <c r="D293" s="38" t="s">
        <v>222</v>
      </c>
      <c r="E293" s="272">
        <v>50</v>
      </c>
      <c r="F293" s="288"/>
    </row>
    <row r="294" spans="1:29" x14ac:dyDescent="0.2">
      <c r="A294" s="297"/>
      <c r="B294" s="9">
        <v>5136</v>
      </c>
      <c r="C294" s="5" t="s">
        <v>0</v>
      </c>
      <c r="D294" s="38" t="s">
        <v>253</v>
      </c>
      <c r="E294" s="272">
        <v>10</v>
      </c>
      <c r="F294" s="288"/>
    </row>
    <row r="295" spans="1:29" hidden="1" x14ac:dyDescent="0.2">
      <c r="A295" s="50"/>
      <c r="B295" s="9"/>
      <c r="C295" s="5"/>
      <c r="D295" s="38"/>
      <c r="E295" s="100"/>
    </row>
    <row r="296" spans="1:29" hidden="1" x14ac:dyDescent="0.2">
      <c r="A296" s="50"/>
      <c r="B296" s="9"/>
      <c r="C296" s="9"/>
      <c r="D296" s="10"/>
      <c r="E296" s="100"/>
    </row>
    <row r="297" spans="1:29" x14ac:dyDescent="0.2">
      <c r="A297" s="297"/>
      <c r="B297" s="9">
        <v>5137</v>
      </c>
      <c r="C297" s="9"/>
      <c r="D297" s="10" t="s">
        <v>259</v>
      </c>
      <c r="E297" s="272">
        <v>20</v>
      </c>
      <c r="F297" s="288"/>
    </row>
    <row r="298" spans="1:29" x14ac:dyDescent="0.2">
      <c r="A298" s="297"/>
      <c r="B298" s="9">
        <v>5139</v>
      </c>
      <c r="C298" s="9"/>
      <c r="D298" s="10" t="s">
        <v>199</v>
      </c>
      <c r="E298" s="272">
        <v>40</v>
      </c>
      <c r="F298" s="288"/>
    </row>
    <row r="299" spans="1:29" x14ac:dyDescent="0.2">
      <c r="A299" s="297"/>
      <c r="B299" s="9">
        <v>5153</v>
      </c>
      <c r="C299" s="9"/>
      <c r="D299" s="35" t="s">
        <v>182</v>
      </c>
      <c r="E299" s="329">
        <v>5</v>
      </c>
    </row>
    <row r="300" spans="1:29" s="88" customFormat="1" x14ac:dyDescent="0.2">
      <c r="A300" s="297"/>
      <c r="B300" s="9">
        <v>5161</v>
      </c>
      <c r="C300" s="9"/>
      <c r="D300" s="38" t="s">
        <v>260</v>
      </c>
      <c r="E300" s="329">
        <v>1</v>
      </c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C300" s="89"/>
    </row>
    <row r="301" spans="1:29" s="88" customFormat="1" x14ac:dyDescent="0.2">
      <c r="A301" s="297"/>
      <c r="B301" s="9">
        <v>5162</v>
      </c>
      <c r="C301" s="9"/>
      <c r="D301" s="10" t="s">
        <v>261</v>
      </c>
      <c r="E301" s="272">
        <v>15</v>
      </c>
      <c r="F301" s="288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C301" s="89"/>
    </row>
    <row r="302" spans="1:29" s="88" customFormat="1" x14ac:dyDescent="0.2">
      <c r="A302" s="297"/>
      <c r="B302" s="9">
        <v>5151</v>
      </c>
      <c r="C302" s="9"/>
      <c r="D302" s="10" t="s">
        <v>262</v>
      </c>
      <c r="E302" s="272">
        <v>1</v>
      </c>
      <c r="F302" s="288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C302" s="89"/>
    </row>
    <row r="303" spans="1:29" s="88" customFormat="1" x14ac:dyDescent="0.2">
      <c r="A303" s="297"/>
      <c r="B303" s="9">
        <v>5167</v>
      </c>
      <c r="C303" s="9"/>
      <c r="D303" s="10" t="s">
        <v>119</v>
      </c>
      <c r="E303" s="272">
        <v>3</v>
      </c>
      <c r="F303" s="288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C303" s="89"/>
    </row>
    <row r="304" spans="1:29" x14ac:dyDescent="0.2">
      <c r="A304" s="362"/>
      <c r="B304" s="9">
        <v>5169</v>
      </c>
      <c r="C304" s="9"/>
      <c r="D304" s="10" t="s">
        <v>263</v>
      </c>
      <c r="E304" s="272">
        <v>80</v>
      </c>
      <c r="F304" s="288"/>
    </row>
    <row r="305" spans="1:29" x14ac:dyDescent="0.2">
      <c r="A305" s="297"/>
      <c r="B305" s="9">
        <v>5171</v>
      </c>
      <c r="C305" s="9"/>
      <c r="D305" s="10" t="s">
        <v>200</v>
      </c>
      <c r="E305" s="272">
        <v>5</v>
      </c>
      <c r="F305" s="288"/>
    </row>
    <row r="306" spans="1:29" x14ac:dyDescent="0.2">
      <c r="A306" s="297"/>
      <c r="B306" s="9">
        <v>5173</v>
      </c>
      <c r="C306" s="9"/>
      <c r="D306" s="35" t="s">
        <v>198</v>
      </c>
      <c r="E306" s="272">
        <v>3</v>
      </c>
      <c r="F306" s="288"/>
    </row>
    <row r="307" spans="1:29" x14ac:dyDescent="0.2">
      <c r="A307" s="297"/>
      <c r="B307" s="9">
        <v>5175</v>
      </c>
      <c r="C307" s="9"/>
      <c r="D307" s="35" t="s">
        <v>191</v>
      </c>
      <c r="E307" s="272">
        <v>1</v>
      </c>
      <c r="F307" s="288"/>
    </row>
    <row r="308" spans="1:29" x14ac:dyDescent="0.2">
      <c r="A308" s="297"/>
      <c r="B308" s="9">
        <v>5321</v>
      </c>
      <c r="C308" s="9"/>
      <c r="D308" s="35" t="s">
        <v>217</v>
      </c>
      <c r="E308" s="272">
        <v>3</v>
      </c>
      <c r="F308" s="288"/>
    </row>
    <row r="309" spans="1:29" s="88" customFormat="1" x14ac:dyDescent="0.2">
      <c r="A309" s="297"/>
      <c r="B309" s="9">
        <v>5229</v>
      </c>
      <c r="C309" s="9"/>
      <c r="D309" s="10" t="s">
        <v>264</v>
      </c>
      <c r="E309" s="272">
        <v>2</v>
      </c>
      <c r="F309" s="288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</row>
    <row r="310" spans="1:29" s="88" customFormat="1" x14ac:dyDescent="0.2">
      <c r="A310" s="297"/>
      <c r="B310" s="9">
        <v>5362</v>
      </c>
      <c r="C310" s="9"/>
      <c r="D310" s="10" t="s">
        <v>265</v>
      </c>
      <c r="E310" s="272">
        <v>3</v>
      </c>
      <c r="F310" s="288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</row>
    <row r="311" spans="1:29" s="88" customFormat="1" x14ac:dyDescent="0.2">
      <c r="A311" s="360"/>
      <c r="B311" s="9">
        <v>5154</v>
      </c>
      <c r="C311" s="13"/>
      <c r="D311" s="271" t="s">
        <v>184</v>
      </c>
      <c r="E311" s="329">
        <v>25</v>
      </c>
      <c r="F311" s="288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</row>
    <row r="312" spans="1:29" ht="13.5" thickBot="1" x14ac:dyDescent="0.25">
      <c r="A312" s="301" t="s">
        <v>0</v>
      </c>
      <c r="B312" s="350"/>
      <c r="C312" s="414" t="s">
        <v>0</v>
      </c>
      <c r="D312" s="481" t="s">
        <v>34</v>
      </c>
      <c r="E312" s="468">
        <f>SUM(E290:E311)</f>
        <v>350</v>
      </c>
    </row>
    <row r="313" spans="1:29" ht="16.5" thickTop="1" x14ac:dyDescent="0.25">
      <c r="A313" s="298">
        <v>63</v>
      </c>
      <c r="B313" s="76"/>
      <c r="C313" s="309"/>
      <c r="D313" s="435" t="s">
        <v>120</v>
      </c>
      <c r="E313" s="328"/>
      <c r="F313" s="288"/>
    </row>
    <row r="314" spans="1:29" x14ac:dyDescent="0.2">
      <c r="A314" s="297">
        <v>6310</v>
      </c>
      <c r="B314" s="9">
        <v>5163</v>
      </c>
      <c r="C314" s="9"/>
      <c r="D314" s="271" t="s">
        <v>121</v>
      </c>
      <c r="E314" s="393">
        <v>15</v>
      </c>
    </row>
    <row r="315" spans="1:29" ht="15.75" thickBot="1" x14ac:dyDescent="0.3">
      <c r="A315" s="349" t="s">
        <v>0</v>
      </c>
      <c r="B315" s="111" t="s">
        <v>0</v>
      </c>
      <c r="C315" s="111" t="s">
        <v>0</v>
      </c>
      <c r="D315" s="481" t="s">
        <v>34</v>
      </c>
      <c r="E315" s="489">
        <f>SUM(E314)</f>
        <v>15</v>
      </c>
    </row>
    <row r="316" spans="1:29" ht="13.5" thickTop="1" x14ac:dyDescent="0.2">
      <c r="A316" s="298" t="s">
        <v>0</v>
      </c>
      <c r="B316" s="395" t="s">
        <v>0</v>
      </c>
      <c r="C316" s="309"/>
      <c r="D316" s="398" t="s">
        <v>0</v>
      </c>
      <c r="E316" s="420" t="s">
        <v>0</v>
      </c>
      <c r="F316" s="288"/>
    </row>
    <row r="317" spans="1:29" ht="16.5" thickBot="1" x14ac:dyDescent="0.3">
      <c r="A317" s="394" t="s">
        <v>0</v>
      </c>
      <c r="B317" s="396" t="s">
        <v>0</v>
      </c>
      <c r="C317" s="180"/>
      <c r="D317" s="397" t="s">
        <v>0</v>
      </c>
      <c r="E317" s="421" t="s">
        <v>0</v>
      </c>
      <c r="F317" s="288"/>
    </row>
    <row r="318" spans="1:29" ht="14.25" thickTop="1" thickBot="1" x14ac:dyDescent="0.25">
      <c r="A318" s="316"/>
      <c r="B318" s="313"/>
      <c r="C318" s="313"/>
      <c r="D318" s="364" t="s">
        <v>167</v>
      </c>
      <c r="E318" s="365">
        <f>SUM(E12+E14+E18+E22+E25+E27+E34+E39+E42+E48+E50+E56+E60+E62+E203+E209+E227+E230+E265+E268+E278+E286+E312+E315)</f>
        <v>5200.0200000000004</v>
      </c>
    </row>
    <row r="319" spans="1:29" ht="16.5" thickBot="1" x14ac:dyDescent="0.3">
      <c r="A319" s="374" t="s">
        <v>122</v>
      </c>
      <c r="B319" s="77"/>
      <c r="C319" s="29" t="s">
        <v>0</v>
      </c>
      <c r="D319" s="30" t="s">
        <v>123</v>
      </c>
      <c r="E319" s="366" t="s">
        <v>0</v>
      </c>
      <c r="F319" s="288"/>
    </row>
    <row r="320" spans="1:29" ht="13.5" thickBot="1" x14ac:dyDescent="0.25">
      <c r="A320" s="355" t="s">
        <v>124</v>
      </c>
      <c r="B320" s="71"/>
      <c r="C320" s="25"/>
      <c r="D320" s="78" t="s">
        <v>125</v>
      </c>
      <c r="E320" s="347"/>
      <c r="F320" s="288"/>
    </row>
    <row r="321" spans="1:6" ht="16.5" thickBot="1" x14ac:dyDescent="0.3">
      <c r="A321" s="355"/>
      <c r="B321" s="44" t="s">
        <v>126</v>
      </c>
      <c r="C321" s="45"/>
      <c r="D321" s="30" t="s">
        <v>127</v>
      </c>
      <c r="E321" s="368">
        <f>SUM(E318)</f>
        <v>5200.0200000000004</v>
      </c>
      <c r="F321" s="288"/>
    </row>
    <row r="322" spans="1:6" x14ac:dyDescent="0.2">
      <c r="A322" s="400"/>
      <c r="B322" s="80"/>
      <c r="C322" s="26"/>
      <c r="D322" s="92"/>
      <c r="E322" s="367"/>
      <c r="F322" s="288"/>
    </row>
    <row r="323" spans="1:6" x14ac:dyDescent="0.2">
      <c r="A323" s="297" t="s">
        <v>0</v>
      </c>
      <c r="B323" s="6">
        <v>8</v>
      </c>
      <c r="C323" s="9"/>
      <c r="D323" s="7" t="s">
        <v>128</v>
      </c>
      <c r="E323" s="272"/>
      <c r="F323" s="288"/>
    </row>
    <row r="324" spans="1:6" x14ac:dyDescent="0.2">
      <c r="A324" s="297"/>
      <c r="B324" s="8" t="s">
        <v>0</v>
      </c>
      <c r="C324" s="9"/>
      <c r="D324" s="10" t="s">
        <v>0</v>
      </c>
      <c r="E324" s="322" t="s">
        <v>0</v>
      </c>
      <c r="F324" s="288"/>
    </row>
    <row r="325" spans="1:6" x14ac:dyDescent="0.2">
      <c r="A325" s="297"/>
      <c r="B325" s="79" t="s">
        <v>129</v>
      </c>
      <c r="C325" s="9"/>
      <c r="D325" s="10" t="s">
        <v>130</v>
      </c>
      <c r="E325" s="322">
        <f>E331</f>
        <v>-2407.4200000000005</v>
      </c>
      <c r="F325" s="288"/>
    </row>
    <row r="326" spans="1:6" x14ac:dyDescent="0.2">
      <c r="A326" s="297" t="s">
        <v>131</v>
      </c>
      <c r="B326" s="79" t="s">
        <v>132</v>
      </c>
      <c r="C326" s="9"/>
      <c r="D326" s="10" t="s">
        <v>133</v>
      </c>
      <c r="E326" s="272">
        <v>124.4</v>
      </c>
      <c r="F326" s="288"/>
    </row>
    <row r="327" spans="1:6" x14ac:dyDescent="0.2">
      <c r="A327" s="297"/>
      <c r="B327" s="8"/>
      <c r="C327" s="9"/>
      <c r="D327" s="7" t="s">
        <v>165</v>
      </c>
      <c r="E327" s="369">
        <f>SUM(E325-E326)</f>
        <v>-2531.8200000000006</v>
      </c>
    </row>
    <row r="328" spans="1:6" ht="13.5" thickBot="1" x14ac:dyDescent="0.25">
      <c r="A328" s="296"/>
      <c r="B328" s="93" t="s">
        <v>0</v>
      </c>
      <c r="C328" s="75"/>
      <c r="D328" s="94"/>
      <c r="E328" s="370"/>
    </row>
    <row r="329" spans="1:6" x14ac:dyDescent="0.2">
      <c r="A329" s="302"/>
      <c r="B329" s="80"/>
      <c r="C329" s="26"/>
      <c r="D329" s="81" t="s">
        <v>166</v>
      </c>
      <c r="E329" s="367">
        <v>2792.6</v>
      </c>
      <c r="F329" s="288"/>
    </row>
    <row r="330" spans="1:6" ht="13.5" thickBot="1" x14ac:dyDescent="0.25">
      <c r="A330" s="296"/>
      <c r="B330" s="93"/>
      <c r="C330" s="75"/>
      <c r="D330" s="98" t="s">
        <v>167</v>
      </c>
      <c r="E330" s="371">
        <v>5200.0200000000004</v>
      </c>
      <c r="F330" s="288"/>
    </row>
    <row r="331" spans="1:6" ht="13.5" thickBot="1" x14ac:dyDescent="0.25">
      <c r="A331" s="399"/>
      <c r="B331" s="293"/>
      <c r="C331" s="293"/>
      <c r="D331" s="373" t="s">
        <v>168</v>
      </c>
      <c r="E331" s="372">
        <f>SUM(E329-E330)</f>
        <v>-2407.4200000000005</v>
      </c>
    </row>
    <row r="332" spans="1:6" ht="14.25" thickTop="1" thickBot="1" x14ac:dyDescent="0.25">
      <c r="A332" s="82"/>
      <c r="B332" s="71"/>
      <c r="C332" s="71"/>
      <c r="D332" s="28"/>
      <c r="E332" s="375"/>
    </row>
    <row r="333" spans="1:6" ht="13.5" thickTop="1" x14ac:dyDescent="0.2">
      <c r="A333" s="82" t="s">
        <v>0</v>
      </c>
      <c r="B333" s="71"/>
      <c r="C333" s="71"/>
      <c r="D333" s="28" t="s">
        <v>134</v>
      </c>
      <c r="E333" s="376">
        <f>SUM(E329-E330-E326)</f>
        <v>-2531.8200000000006</v>
      </c>
    </row>
    <row r="334" spans="1:6" ht="15" x14ac:dyDescent="0.25">
      <c r="A334" s="82"/>
      <c r="B334" s="120" t="s">
        <v>0</v>
      </c>
      <c r="C334" s="120"/>
      <c r="D334" s="241" t="s">
        <v>237</v>
      </c>
      <c r="E334" s="377">
        <v>2531.8200000000002</v>
      </c>
    </row>
    <row r="335" spans="1:6" ht="13.5" thickBot="1" x14ac:dyDescent="0.25">
      <c r="D335" s="28" t="s">
        <v>238</v>
      </c>
      <c r="E335" s="378">
        <f>SUM(E333+E334)</f>
        <v>-4.5474735088646412E-13</v>
      </c>
      <c r="F335" s="288"/>
    </row>
    <row r="336" spans="1:6" ht="13.5" thickTop="1" x14ac:dyDescent="0.2"/>
    <row r="337" spans="1:5" x14ac:dyDescent="0.2">
      <c r="A337" s="121"/>
      <c r="E337" s="142"/>
    </row>
    <row r="338" spans="1:5" x14ac:dyDescent="0.2">
      <c r="D338" s="89" t="s">
        <v>0</v>
      </c>
      <c r="E338" s="142" t="s">
        <v>0</v>
      </c>
    </row>
    <row r="339" spans="1:5" x14ac:dyDescent="0.2">
      <c r="C339" s="143"/>
      <c r="D339" s="89" t="s">
        <v>0</v>
      </c>
    </row>
  </sheetData>
  <mergeCells count="1">
    <mergeCell ref="E4:E6"/>
  </mergeCells>
  <phoneticPr fontId="0" type="noConversion"/>
  <printOptions headings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>
    <oddFooter>&amp;L
&amp;D&amp;T&amp;C&amp;F&amp;R&amp;P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 2022</vt:lpstr>
      <vt:lpstr>Výdaje 2022</vt:lpstr>
      <vt:lpstr>List3</vt:lpstr>
    </vt:vector>
  </TitlesOfParts>
  <Company>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Uživatel</cp:lastModifiedBy>
  <cp:lastPrinted>2022-03-11T08:00:16Z</cp:lastPrinted>
  <dcterms:created xsi:type="dcterms:W3CDTF">2008-01-31T11:05:26Z</dcterms:created>
  <dcterms:modified xsi:type="dcterms:W3CDTF">2022-03-11T09:50:49Z</dcterms:modified>
</cp:coreProperties>
</file>